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草野　眞史\OneDrive\デスクトップ\新人発送用\"/>
    </mc:Choice>
  </mc:AlternateContent>
  <xr:revisionPtr revIDLastSave="0" documentId="13_ncr:1_{DF31DCA1-45FC-47A1-A080-CEB95E41C8BC}" xr6:coauthVersionLast="47" xr6:coauthVersionMax="47" xr10:uidLastSave="{00000000-0000-0000-0000-000000000000}"/>
  <bookViews>
    <workbookView xWindow="-108" yWindow="-108" windowWidth="23256" windowHeight="13176" xr2:uid="{14676229-BDF8-42D8-ACF0-591340695E04}"/>
  </bookViews>
  <sheets>
    <sheet name="入力の仕方" sheetId="2" r:id="rId1"/>
    <sheet name="参加申込書" sheetId="6" r:id="rId2"/>
    <sheet name="競泳個人男子" sheetId="1" r:id="rId3"/>
    <sheet name="競泳個人女子" sheetId="4" r:id="rId4"/>
    <sheet name="リレー" sheetId="5" r:id="rId5"/>
    <sheet name="水球" sheetId="7" r:id="rId6"/>
  </sheets>
  <definedNames>
    <definedName name="_xlnm._FilterDatabase" localSheetId="3" hidden="1">競泳個人女子!$B$8:$O$46</definedName>
    <definedName name="_xlnm.Print_Area" localSheetId="4">リレー!$A$1:$N$24</definedName>
    <definedName name="_xlnm.Print_Area" localSheetId="3">競泳個人女子!$A$1:$P$62</definedName>
    <definedName name="_xlnm.Print_Area" localSheetId="2">競泳個人男子!$A$1:$P$62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4" l="1"/>
  <c r="I9" i="4"/>
  <c r="J8" i="4"/>
  <c r="N9" i="7"/>
  <c r="N8" i="7"/>
  <c r="C9" i="7"/>
  <c r="C8" i="7"/>
  <c r="D10" i="6"/>
  <c r="D32" i="6"/>
  <c r="D31" i="6"/>
  <c r="D34" i="6"/>
  <c r="D33" i="6"/>
  <c r="D12" i="6" s="1"/>
  <c r="N5" i="7"/>
  <c r="C5" i="7"/>
  <c r="E23" i="5" l="1"/>
  <c r="J10" i="1"/>
  <c r="I9" i="1"/>
  <c r="J8" i="1"/>
  <c r="I61" i="4"/>
  <c r="I58" i="4"/>
  <c r="I58" i="1"/>
  <c r="I61" i="1"/>
  <c r="O17" i="1"/>
  <c r="O17" i="4"/>
  <c r="C17" i="5"/>
  <c r="C16" i="5"/>
  <c r="C15" i="5"/>
  <c r="C14" i="5"/>
  <c r="C13" i="5"/>
  <c r="C12" i="5"/>
  <c r="E17" i="5"/>
  <c r="E16" i="5"/>
  <c r="E15" i="5"/>
  <c r="E14" i="5"/>
  <c r="E13" i="5"/>
  <c r="E12" i="5"/>
  <c r="D11" i="6"/>
  <c r="D13" i="6" s="1"/>
  <c r="E11" i="5"/>
  <c r="E10" i="5"/>
  <c r="E9" i="5"/>
  <c r="E8" i="5"/>
  <c r="E7" i="5"/>
  <c r="E6" i="5"/>
  <c r="C11" i="5"/>
  <c r="C10" i="5"/>
  <c r="C9" i="5"/>
  <c r="C8" i="5"/>
  <c r="C7" i="5"/>
  <c r="C6" i="5"/>
  <c r="H17" i="5"/>
  <c r="H16" i="5"/>
  <c r="H15" i="5"/>
  <c r="H14" i="5"/>
  <c r="H13" i="5"/>
  <c r="H10" i="5"/>
  <c r="E21" i="5"/>
  <c r="H9" i="5" s="1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D8" i="4"/>
  <c r="D58" i="4" s="1"/>
  <c r="D8" i="1"/>
  <c r="D58" i="1" s="1"/>
  <c r="F19" i="5"/>
  <c r="I12" i="4"/>
  <c r="D11" i="4"/>
  <c r="H12" i="5" l="1"/>
  <c r="H6" i="5"/>
  <c r="H11" i="5"/>
  <c r="H7" i="5"/>
  <c r="H8" i="5"/>
  <c r="D11" i="1"/>
  <c r="I12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L15" i="5" l="1"/>
  <c r="I15" i="5" s="1"/>
  <c r="K15" i="5"/>
  <c r="J15" i="5"/>
  <c r="L14" i="5"/>
  <c r="I14" i="5" s="1"/>
  <c r="K14" i="5"/>
  <c r="J14" i="5"/>
  <c r="L13" i="5"/>
  <c r="I13" i="5" s="1"/>
  <c r="K13" i="5"/>
  <c r="J13" i="5"/>
  <c r="L12" i="5"/>
  <c r="I12" i="5" s="1"/>
  <c r="K12" i="5"/>
  <c r="J12" i="5"/>
  <c r="L11" i="5"/>
  <c r="I11" i="5" s="1"/>
  <c r="K11" i="5"/>
  <c r="J11" i="5"/>
  <c r="L10" i="5"/>
  <c r="K10" i="5"/>
  <c r="J10" i="5"/>
  <c r="L9" i="5"/>
  <c r="I9" i="5" s="1"/>
  <c r="K9" i="5"/>
  <c r="J9" i="5"/>
  <c r="L8" i="5"/>
  <c r="I8" i="5" s="1"/>
  <c r="K8" i="5"/>
  <c r="J8" i="5"/>
  <c r="L7" i="5"/>
  <c r="I7" i="5" s="1"/>
  <c r="K7" i="5"/>
  <c r="J7" i="5"/>
  <c r="L6" i="5"/>
  <c r="I6" i="5" s="1"/>
  <c r="K6" i="5"/>
  <c r="J6" i="5"/>
  <c r="L5" i="5"/>
  <c r="K5" i="5"/>
  <c r="J5" i="5"/>
  <c r="O18" i="1"/>
  <c r="O18" i="4"/>
  <c r="I10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class164</author>
  </authors>
  <commentList>
    <comment ref="B56" authorId="0" shapeId="0" xr:uid="{D3E8C152-65E8-4D03-9B7B-12786B03498D}">
      <text>
        <r>
          <rPr>
            <sz val="9"/>
            <color indexed="81"/>
            <rFont val="ＭＳ Ｐゴシック"/>
            <family val="3"/>
            <charset val="128"/>
          </rPr>
          <t xml:space="preserve">プリントアウト後に手書きで記入してください。
</t>
        </r>
      </text>
    </comment>
    <comment ref="I58" authorId="0" shapeId="0" xr:uid="{79D44024-8672-4BDC-AD7C-CDA2C4C9492A}">
      <text>
        <r>
          <rPr>
            <sz val="9"/>
            <color indexed="81"/>
            <rFont val="ＭＳ Ｐゴシック"/>
            <family val="3"/>
            <charset val="128"/>
          </rPr>
          <t xml:space="preserve">入力してください。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class164</author>
  </authors>
  <commentList>
    <comment ref="B56" authorId="0" shapeId="0" xr:uid="{DE849F91-8AB4-4766-A7F1-90D83C0356AD}">
      <text>
        <r>
          <rPr>
            <sz val="9"/>
            <color indexed="81"/>
            <rFont val="ＭＳ Ｐゴシック"/>
            <family val="3"/>
            <charset val="128"/>
          </rPr>
          <t xml:space="preserve">プリントアウト後に手書きで記入してください。
</t>
        </r>
      </text>
    </comment>
    <comment ref="I58" authorId="0" shapeId="0" xr:uid="{6F576CCF-05E3-4AA9-85BD-FC40FB0AD25C}">
      <text>
        <r>
          <rPr>
            <sz val="9"/>
            <color indexed="81"/>
            <rFont val="ＭＳ Ｐゴシック"/>
            <family val="3"/>
            <charset val="128"/>
          </rPr>
          <t xml:space="preserve">入力してください。
</t>
        </r>
      </text>
    </comment>
  </commentList>
</comments>
</file>

<file path=xl/sharedStrings.xml><?xml version="1.0" encoding="utf-8"?>
<sst xmlns="http://schemas.openxmlformats.org/spreadsheetml/2006/main" count="288" uniqueCount="187">
  <si>
    <t>学校別参加一覧表</t>
    <rPh sb="0" eb="3">
      <t>ガッコウベツ</t>
    </rPh>
    <rPh sb="3" eb="5">
      <t>サンカ</t>
    </rPh>
    <rPh sb="5" eb="8">
      <t>イチランヒョウ</t>
    </rPh>
    <phoneticPr fontId="4"/>
  </si>
  <si>
    <t>枚中　　　　　枚目</t>
    <rPh sb="0" eb="1">
      <t>マイ</t>
    </rPh>
    <rPh sb="1" eb="2">
      <t>チュウ</t>
    </rPh>
    <rPh sb="7" eb="9">
      <t>マイメ</t>
    </rPh>
    <phoneticPr fontId="4"/>
  </si>
  <si>
    <t>所在地</t>
    <rPh sb="0" eb="3">
      <t>ショザイチ</t>
    </rPh>
    <phoneticPr fontId="4"/>
  </si>
  <si>
    <t>支援競技役員</t>
    <rPh sb="0" eb="2">
      <t>シエン</t>
    </rPh>
    <rPh sb="2" eb="4">
      <t>キョウギ</t>
    </rPh>
    <rPh sb="4" eb="6">
      <t>ヤクイン</t>
    </rPh>
    <phoneticPr fontId="4"/>
  </si>
  <si>
    <t>№</t>
    <phoneticPr fontId="4"/>
  </si>
  <si>
    <t>氏名（全角）</t>
    <rPh sb="0" eb="2">
      <t>シメイ</t>
    </rPh>
    <rPh sb="3" eb="5">
      <t>ゼンカク</t>
    </rPh>
    <phoneticPr fontId="4"/>
  </si>
  <si>
    <t>ｶﾅ（半角ｶﾅ）</t>
    <rPh sb="3" eb="5">
      <t>ハンカク</t>
    </rPh>
    <phoneticPr fontId="4"/>
  </si>
  <si>
    <t>性別</t>
    <rPh sb="0" eb="2">
      <t>セイベツ</t>
    </rPh>
    <phoneticPr fontId="4"/>
  </si>
  <si>
    <t>学年</t>
    <rPh sb="0" eb="2">
      <t>ガクネン</t>
    </rPh>
    <phoneticPr fontId="4"/>
  </si>
  <si>
    <t>出場種目１</t>
    <rPh sb="0" eb="2">
      <t>シュツジョウ</t>
    </rPh>
    <rPh sb="2" eb="4">
      <t>シュモク</t>
    </rPh>
    <phoneticPr fontId="4"/>
  </si>
  <si>
    <t>出場種目２</t>
    <rPh sb="0" eb="2">
      <t>シュツジョウ</t>
    </rPh>
    <rPh sb="2" eb="4">
      <t>シュモク</t>
    </rPh>
    <phoneticPr fontId="4"/>
  </si>
  <si>
    <t>種目</t>
    <rPh sb="0" eb="2">
      <t>シュモク</t>
    </rPh>
    <phoneticPr fontId="4"/>
  </si>
  <si>
    <t>距離</t>
    <rPh sb="0" eb="2">
      <t>キョリ</t>
    </rPh>
    <phoneticPr fontId="4"/>
  </si>
  <si>
    <t>ｴﾝﾄﾘｰﾀｲﾑ</t>
    <phoneticPr fontId="4"/>
  </si>
  <si>
    <t>1:自由形</t>
    <rPh sb="2" eb="5">
      <t>ジユウガタ</t>
    </rPh>
    <phoneticPr fontId="4"/>
  </si>
  <si>
    <t>自由形①</t>
    <rPh sb="0" eb="3">
      <t>ジユウガタ</t>
    </rPh>
    <phoneticPr fontId="4"/>
  </si>
  <si>
    <t>1:男子</t>
    <rPh sb="2" eb="4">
      <t>ダンシ</t>
    </rPh>
    <phoneticPr fontId="4"/>
  </si>
  <si>
    <t>平泳ぎ①</t>
    <rPh sb="0" eb="2">
      <t>ヒラオヨ</t>
    </rPh>
    <phoneticPr fontId="4"/>
  </si>
  <si>
    <t>2:背泳ぎ</t>
    <rPh sb="2" eb="4">
      <t>セオヨ</t>
    </rPh>
    <phoneticPr fontId="4"/>
  </si>
  <si>
    <t>自由形②</t>
    <rPh sb="0" eb="3">
      <t>ジユウガタ</t>
    </rPh>
    <phoneticPr fontId="4"/>
  </si>
  <si>
    <t>3:平泳ぎ</t>
    <rPh sb="2" eb="4">
      <t>ヒラオヨ</t>
    </rPh>
    <phoneticPr fontId="4"/>
  </si>
  <si>
    <t>4:バタフライ</t>
    <phoneticPr fontId="4"/>
  </si>
  <si>
    <t>背泳ぎ①</t>
    <rPh sb="0" eb="2">
      <t>セオヨ</t>
    </rPh>
    <phoneticPr fontId="4"/>
  </si>
  <si>
    <t>個人ﾒﾄﾞﾚｰ②</t>
    <rPh sb="0" eb="2">
      <t>コジン</t>
    </rPh>
    <phoneticPr fontId="4"/>
  </si>
  <si>
    <t>5:個人メドレー</t>
    <rPh sb="2" eb="4">
      <t>コジン</t>
    </rPh>
    <phoneticPr fontId="4"/>
  </si>
  <si>
    <t>背泳ぎ②</t>
    <rPh sb="0" eb="2">
      <t>セオヨ</t>
    </rPh>
    <phoneticPr fontId="4"/>
  </si>
  <si>
    <t>平泳ぎ②</t>
    <rPh sb="0" eb="2">
      <t>ヒラオヨ</t>
    </rPh>
    <phoneticPr fontId="4"/>
  </si>
  <si>
    <t>ﾊﾞﾀﾌﾗｲ①</t>
    <phoneticPr fontId="4"/>
  </si>
  <si>
    <t>ﾊﾞﾀﾌﾗｲ②</t>
    <phoneticPr fontId="4"/>
  </si>
  <si>
    <t>2:女子</t>
    <rPh sb="2" eb="4">
      <t>ジョシ</t>
    </rPh>
    <phoneticPr fontId="4"/>
  </si>
  <si>
    <t>個人ﾒﾄﾞﾚｰ①</t>
    <rPh sb="0" eb="2">
      <t>コジン</t>
    </rPh>
    <phoneticPr fontId="4"/>
  </si>
  <si>
    <t>上記の者は、本校在学生徒であり、標記大会に参加することを承諾します。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6" eb="18">
      <t>ヒョウキ</t>
    </rPh>
    <rPh sb="18" eb="20">
      <t>タイカイ</t>
    </rPh>
    <rPh sb="21" eb="23">
      <t>サンカ</t>
    </rPh>
    <rPh sb="28" eb="30">
      <t>ショウダク</t>
    </rPh>
    <phoneticPr fontId="4"/>
  </si>
  <si>
    <t>学校名</t>
    <rPh sb="0" eb="3">
      <t>ガッコウメイ</t>
    </rPh>
    <phoneticPr fontId="4"/>
  </si>
  <si>
    <t>学校長</t>
    <rPh sb="0" eb="3">
      <t>ガッコウチョウ</t>
    </rPh>
    <phoneticPr fontId="4"/>
  </si>
  <si>
    <t>職印</t>
    <rPh sb="0" eb="2">
      <t>ショクイン</t>
    </rPh>
    <phoneticPr fontId="4"/>
  </si>
  <si>
    <t>入力の仕方について</t>
    <rPh sb="0" eb="2">
      <t>ニュウリョク</t>
    </rPh>
    <rPh sb="3" eb="5">
      <t>シカタ</t>
    </rPh>
    <phoneticPr fontId="4"/>
  </si>
  <si>
    <t>③　下学年から上学年の種目（個人種目・リレー種目ともに）に参加することができます。</t>
    <rPh sb="2" eb="3">
      <t>シタ</t>
    </rPh>
    <rPh sb="3" eb="5">
      <t>ガクネン</t>
    </rPh>
    <rPh sb="7" eb="8">
      <t>ジョウ</t>
    </rPh>
    <rPh sb="8" eb="10">
      <t>ガクネン</t>
    </rPh>
    <rPh sb="11" eb="13">
      <t>シュモク</t>
    </rPh>
    <rPh sb="29" eb="31">
      <t>サンカ</t>
    </rPh>
    <phoneticPr fontId="4"/>
  </si>
  <si>
    <t>⑤　リレー種目は、フリー・メドレー共に４×５０ｍ（２００ｍ）です。</t>
    <rPh sb="5" eb="7">
      <t>シュモク</t>
    </rPh>
    <rPh sb="17" eb="18">
      <t>トモ</t>
    </rPh>
    <phoneticPr fontId="4"/>
  </si>
  <si>
    <r>
      <rPr>
        <b/>
        <sz val="20"/>
        <color rgb="FFFF0000"/>
        <rFont val="ＭＳ Ｐゴシック"/>
        <family val="3"/>
        <charset val="128"/>
      </rPr>
      <t>［注意］誤入力が、時々あります</t>
    </r>
    <r>
      <rPr>
        <sz val="18"/>
        <rFont val="ＭＳ Ｐゴシック"/>
        <family val="3"/>
        <charset val="128"/>
      </rPr>
      <t>。</t>
    </r>
    <rPh sb="1" eb="3">
      <t>チュウイ</t>
    </rPh>
    <rPh sb="4" eb="5">
      <t>ゴ</t>
    </rPh>
    <rPh sb="5" eb="7">
      <t>ニュウリョク</t>
    </rPh>
    <rPh sb="9" eb="11">
      <t>トキドキ</t>
    </rPh>
    <phoneticPr fontId="4"/>
  </si>
  <si>
    <t>※　送信データと提出された紙面の内容が異なる　　　　など</t>
    <rPh sb="2" eb="4">
      <t>ソウシン</t>
    </rPh>
    <rPh sb="8" eb="10">
      <t>テイシュツ</t>
    </rPh>
    <rPh sb="13" eb="15">
      <t>シメン</t>
    </rPh>
    <rPh sb="16" eb="18">
      <t>ナイヨウ</t>
    </rPh>
    <rPh sb="19" eb="20">
      <t>コト</t>
    </rPh>
    <phoneticPr fontId="4"/>
  </si>
  <si>
    <t>代表</t>
    <rPh sb="0" eb="2">
      <t>ダイヒョウ</t>
    </rPh>
    <phoneticPr fontId="3"/>
  </si>
  <si>
    <t>例</t>
    <rPh sb="0" eb="1">
      <t>レイ</t>
    </rPh>
    <phoneticPr fontId="3"/>
  </si>
  <si>
    <t>熊本　太郎</t>
    <rPh sb="0" eb="2">
      <t>クマモト</t>
    </rPh>
    <rPh sb="3" eb="5">
      <t>タロウ</t>
    </rPh>
    <phoneticPr fontId="4"/>
  </si>
  <si>
    <t>ｸﾏﾓﾄ ﾀﾛｳ</t>
    <phoneticPr fontId="3"/>
  </si>
  <si>
    <t>ﾌﾘｰ
ﾘﾚｰ</t>
    <phoneticPr fontId="3"/>
  </si>
  <si>
    <t>ﾒﾄﾞﾚｰ
ﾘﾚｰ</t>
    <phoneticPr fontId="3"/>
  </si>
  <si>
    <t>⑥　万一、入力シートの選手欄が不足した場合は、下のタブを使ってシート自体をコピーをし、入力をしてください。</t>
    <rPh sb="2" eb="4">
      <t>マンイチ</t>
    </rPh>
    <rPh sb="5" eb="7">
      <t>ニュウリョク</t>
    </rPh>
    <rPh sb="11" eb="13">
      <t>センシュ</t>
    </rPh>
    <rPh sb="13" eb="14">
      <t>ラン</t>
    </rPh>
    <rPh sb="15" eb="17">
      <t>フソク</t>
    </rPh>
    <rPh sb="19" eb="21">
      <t>バアイ</t>
    </rPh>
    <rPh sb="23" eb="24">
      <t>シタ</t>
    </rPh>
    <rPh sb="28" eb="29">
      <t>ツカ</t>
    </rPh>
    <rPh sb="34" eb="36">
      <t>ジタイ</t>
    </rPh>
    <rPh sb="43" eb="45">
      <t>ニュウリョク</t>
    </rPh>
    <phoneticPr fontId="4"/>
  </si>
  <si>
    <t>代</t>
    <rPh sb="0" eb="1">
      <t>ダイ</t>
    </rPh>
    <phoneticPr fontId="3"/>
  </si>
  <si>
    <t>中学校</t>
    <rPh sb="0" eb="3">
      <t>チュウガッコウ</t>
    </rPh>
    <phoneticPr fontId="4"/>
  </si>
  <si>
    <t>学校名</t>
    <rPh sb="0" eb="3">
      <t>ガッコウメイ</t>
    </rPh>
    <phoneticPr fontId="3"/>
  </si>
  <si>
    <t>○○中</t>
    <rPh sb="2" eb="3">
      <t>チュウ</t>
    </rPh>
    <phoneticPr fontId="3"/>
  </si>
  <si>
    <t>熊本　花子</t>
    <rPh sb="0" eb="2">
      <t>クマモト</t>
    </rPh>
    <rPh sb="3" eb="5">
      <t>ハナコ</t>
    </rPh>
    <phoneticPr fontId="4"/>
  </si>
  <si>
    <t>ｸﾏﾓﾄ ﾊﾅｺ</t>
    <phoneticPr fontId="3"/>
  </si>
  <si>
    <t>３0名を超える場合、この用紙は</t>
    <rPh sb="2" eb="3">
      <t>メイ</t>
    </rPh>
    <rPh sb="4" eb="5">
      <t>コ</t>
    </rPh>
    <rPh sb="7" eb="9">
      <t>バアイ</t>
    </rPh>
    <rPh sb="12" eb="14">
      <t>ヨウシ</t>
    </rPh>
    <phoneticPr fontId="4"/>
  </si>
  <si>
    <t>参加選手一覧　※男女混合の記載はできません。３０名を超える場合にはシートをコピーして入力してください。</t>
    <phoneticPr fontId="4"/>
  </si>
  <si>
    <t>30名を超える場合、この用紙は</t>
    <rPh sb="2" eb="3">
      <t>メイ</t>
    </rPh>
    <rPh sb="4" eb="5">
      <t>コ</t>
    </rPh>
    <rPh sb="7" eb="9">
      <t>バアイ</t>
    </rPh>
    <rPh sb="12" eb="14">
      <t>ヨウシ</t>
    </rPh>
    <phoneticPr fontId="4"/>
  </si>
  <si>
    <t>※　入力時の種目・タイム　</t>
    <rPh sb="2" eb="5">
      <t>ニュウリョクジ</t>
    </rPh>
    <phoneticPr fontId="4"/>
  </si>
  <si>
    <t>プログラムはタイム順に版組しますので、必ずタイムを記載してください。</t>
    <rPh sb="9" eb="10">
      <t>ジュン</t>
    </rPh>
    <rPh sb="11" eb="12">
      <t>ハン</t>
    </rPh>
    <rPh sb="12" eb="13">
      <t>グミ</t>
    </rPh>
    <rPh sb="19" eb="20">
      <t>カナラ</t>
    </rPh>
    <rPh sb="25" eb="27">
      <t>キサイ</t>
    </rPh>
    <phoneticPr fontId="4"/>
  </si>
  <si>
    <t>入力チーム番号</t>
  </si>
  <si>
    <t>タイム</t>
    <phoneticPr fontId="4"/>
  </si>
  <si>
    <t>チーム名(20)</t>
  </si>
  <si>
    <t>ﾖﾐｶﾞﾅ(15)</t>
  </si>
  <si>
    <t>区分記号</t>
    <rPh sb="0" eb="2">
      <t>クブン</t>
    </rPh>
    <rPh sb="2" eb="4">
      <t>キゴウ</t>
    </rPh>
    <phoneticPr fontId="4"/>
  </si>
  <si>
    <t>例</t>
    <rPh sb="0" eb="1">
      <t>レイ</t>
    </rPh>
    <phoneticPr fontId="4"/>
  </si>
  <si>
    <t>男</t>
    <rPh sb="0" eb="1">
      <t>オトコ</t>
    </rPh>
    <phoneticPr fontId="4"/>
  </si>
  <si>
    <t>ﾌﾘｰ</t>
  </si>
  <si>
    <t>○○中</t>
    <rPh sb="2" eb="3">
      <t>チュウ</t>
    </rPh>
    <phoneticPr fontId="4"/>
  </si>
  <si>
    <t>○○ﾁｭｳ</t>
    <phoneticPr fontId="4"/>
  </si>
  <si>
    <t>大会選択</t>
    <rPh sb="0" eb="2">
      <t>タイカイ</t>
    </rPh>
    <rPh sb="2" eb="4">
      <t>センタク</t>
    </rPh>
    <phoneticPr fontId="4"/>
  </si>
  <si>
    <t>九州学童</t>
    <rPh sb="0" eb="2">
      <t>キュウシュウ</t>
    </rPh>
    <rPh sb="2" eb="4">
      <t>ガクドウ</t>
    </rPh>
    <phoneticPr fontId="4"/>
  </si>
  <si>
    <t>ﾒﾄﾞﾚｰ</t>
    <phoneticPr fontId="4"/>
  </si>
  <si>
    <t>国民皆泳</t>
    <rPh sb="0" eb="2">
      <t>コクミン</t>
    </rPh>
    <rPh sb="2" eb="3">
      <t>ミナ</t>
    </rPh>
    <rPh sb="3" eb="4">
      <t>オヨ</t>
    </rPh>
    <phoneticPr fontId="4"/>
  </si>
  <si>
    <t>ﾌﾘｰ</t>
    <phoneticPr fontId="4"/>
  </si>
  <si>
    <t>学童ｵﾘﾝﾋﾟｯｸ</t>
    <rPh sb="0" eb="2">
      <t>ガクドウ</t>
    </rPh>
    <phoneticPr fontId="4"/>
  </si>
  <si>
    <t>市学童</t>
    <rPh sb="0" eb="1">
      <t>シ</t>
    </rPh>
    <rPh sb="1" eb="3">
      <t>ガクドウ</t>
    </rPh>
    <phoneticPr fontId="4"/>
  </si>
  <si>
    <t>区分</t>
    <rPh sb="0" eb="2">
      <t>クブン</t>
    </rPh>
    <phoneticPr fontId="4"/>
  </si>
  <si>
    <t>女</t>
    <rPh sb="0" eb="1">
      <t>オンナ</t>
    </rPh>
    <phoneticPr fontId="4"/>
  </si>
  <si>
    <t>上記の通り参加申し込みします</t>
    <rPh sb="0" eb="2">
      <t>ジョウキ</t>
    </rPh>
    <rPh sb="3" eb="4">
      <t>トオ</t>
    </rPh>
    <rPh sb="5" eb="7">
      <t>サンカ</t>
    </rPh>
    <rPh sb="7" eb="8">
      <t>モウ</t>
    </rPh>
    <rPh sb="9" eb="10">
      <t>コ</t>
    </rPh>
    <phoneticPr fontId="4"/>
  </si>
  <si>
    <t>申し込み責任者（　　　　　　　　　　　　）</t>
    <rPh sb="0" eb="1">
      <t>モウ</t>
    </rPh>
    <rPh sb="2" eb="3">
      <t>コ</t>
    </rPh>
    <rPh sb="4" eb="7">
      <t>セキニンシャ</t>
    </rPh>
    <phoneticPr fontId="4"/>
  </si>
  <si>
    <t>申込責任者</t>
    <rPh sb="0" eb="2">
      <t>モウシコミ</t>
    </rPh>
    <rPh sb="2" eb="5">
      <t>セキニンシャ</t>
    </rPh>
    <phoneticPr fontId="4"/>
  </si>
  <si>
    <t>校長（　　　　　　　　　　　　）　　職印</t>
    <rPh sb="0" eb="2">
      <t>コウチョウ</t>
    </rPh>
    <rPh sb="18" eb="20">
      <t>ショクイン</t>
    </rPh>
    <phoneticPr fontId="4"/>
  </si>
  <si>
    <t>校長</t>
    <rPh sb="0" eb="2">
      <t>コウチョウ</t>
    </rPh>
    <phoneticPr fontId="4"/>
  </si>
  <si>
    <t>1年</t>
    <rPh sb="1" eb="2">
      <t>ネン</t>
    </rPh>
    <phoneticPr fontId="4"/>
  </si>
  <si>
    <t>2年</t>
    <rPh sb="1" eb="2">
      <t>ネン</t>
    </rPh>
    <phoneticPr fontId="4"/>
  </si>
  <si>
    <t>種</t>
    <rPh sb="0" eb="1">
      <t>シュ</t>
    </rPh>
    <phoneticPr fontId="3"/>
  </si>
  <si>
    <t>40.00</t>
    <phoneticPr fontId="4"/>
  </si>
  <si>
    <t>40.00</t>
    <phoneticPr fontId="3"/>
  </si>
  <si>
    <t>名前</t>
    <rPh sb="0" eb="2">
      <t>ナマエ</t>
    </rPh>
    <phoneticPr fontId="4"/>
  </si>
  <si>
    <t>のところを記入してください</t>
    <rPh sb="5" eb="7">
      <t>キニュウ</t>
    </rPh>
    <phoneticPr fontId="4"/>
  </si>
  <si>
    <t>人</t>
    <rPh sb="0" eb="1">
      <t>ニン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</si>
  <si>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</si>
  <si>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</si>
  <si>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1:13.20</t>
    <phoneticPr fontId="3"/>
  </si>
  <si>
    <t>（50秒１２→50.12、1分8秒22→1:08.22）</t>
    <phoneticPr fontId="3"/>
  </si>
  <si>
    <t>1:20.11</t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</si>
  <si>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</si>
  <si>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</si>
  <si>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r>
      <t>※協会役員がいない場合は、必ず1名役員を出してください。</t>
    </r>
    <r>
      <rPr>
        <b/>
        <u/>
        <sz val="9"/>
        <color indexed="8"/>
        <rFont val="ＭＳ Ｐゴシック"/>
        <family val="3"/>
        <charset val="128"/>
      </rPr>
      <t>保護者可</t>
    </r>
    <rPh sb="1" eb="3">
      <t>キョウカイ</t>
    </rPh>
    <rPh sb="3" eb="5">
      <t>ヤクイン</t>
    </rPh>
    <rPh sb="9" eb="11">
      <t>バアイ</t>
    </rPh>
    <phoneticPr fontId="4"/>
  </si>
  <si>
    <t>（２）　学年・出場種目は、リストボックスから選択して、入力してください。</t>
    <rPh sb="4" eb="6">
      <t>ガクネン</t>
    </rPh>
    <rPh sb="7" eb="9">
      <t>シュツジョウ</t>
    </rPh>
    <rPh sb="9" eb="11">
      <t>シュモク</t>
    </rPh>
    <rPh sb="22" eb="24">
      <t>センタク</t>
    </rPh>
    <rPh sb="27" eb="29">
      <t>ニュウリョク</t>
    </rPh>
    <phoneticPr fontId="4"/>
  </si>
  <si>
    <t>（３）　エントリータイムは、半角数字で、1分を超える場合は「○:○○.○○」、1分未満の場合は「○○.○○」の形で、１/１００秒まで入力してください。</t>
    <rPh sb="14" eb="16">
      <t>ハンカク</t>
    </rPh>
    <rPh sb="16" eb="18">
      <t>スウジ</t>
    </rPh>
    <rPh sb="21" eb="22">
      <t>フン</t>
    </rPh>
    <rPh sb="23" eb="24">
      <t>コ</t>
    </rPh>
    <rPh sb="26" eb="28">
      <t>バアイ</t>
    </rPh>
    <rPh sb="40" eb="41">
      <t>フン</t>
    </rPh>
    <rPh sb="41" eb="43">
      <t>ミマン</t>
    </rPh>
    <rPh sb="44" eb="46">
      <t>バアイ</t>
    </rPh>
    <rPh sb="55" eb="56">
      <t>カタチ</t>
    </rPh>
    <rPh sb="63" eb="64">
      <t>ビョウ</t>
    </rPh>
    <rPh sb="66" eb="68">
      <t>ニュウリョク</t>
    </rPh>
    <phoneticPr fontId="4"/>
  </si>
  <si>
    <t>申込責任者</t>
    <rPh sb="0" eb="2">
      <t>モウシコミ</t>
    </rPh>
    <rPh sb="2" eb="5">
      <t>セキニンシャ</t>
    </rPh>
    <phoneticPr fontId="3"/>
  </si>
  <si>
    <t>氏名を記入。協会役員がいる場合は、空欄で可。</t>
    <rPh sb="0" eb="2">
      <t>シメイ</t>
    </rPh>
    <rPh sb="3" eb="5">
      <t>キニュウ</t>
    </rPh>
    <rPh sb="6" eb="8">
      <t>キョウカイ</t>
    </rPh>
    <rPh sb="8" eb="10">
      <t>ヤクイン</t>
    </rPh>
    <rPh sb="13" eb="15">
      <t>バアイ</t>
    </rPh>
    <rPh sb="17" eb="19">
      <t>クウラン</t>
    </rPh>
    <rPh sb="20" eb="21">
      <t>カ</t>
    </rPh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</si>
  <si>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</si>
  <si>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r>
      <t>②　リレー種目は、１年→</t>
    </r>
    <r>
      <rPr>
        <b/>
        <sz val="18"/>
        <color indexed="10"/>
        <rFont val="ＭＳ Ｐゴシック"/>
        <family val="3"/>
        <charset val="128"/>
      </rPr>
      <t>１</t>
    </r>
    <r>
      <rPr>
        <b/>
        <sz val="18"/>
        <rFont val="ＭＳ Ｐゴシック"/>
        <family val="3"/>
        <charset val="128"/>
      </rPr>
      <t>・２年→</t>
    </r>
    <r>
      <rPr>
        <b/>
        <sz val="18"/>
        <color indexed="10"/>
        <rFont val="ＭＳ Ｐゴシック"/>
        <family val="3"/>
        <charset val="128"/>
      </rPr>
      <t>２</t>
    </r>
    <r>
      <rPr>
        <b/>
        <sz val="18"/>
        <rFont val="ＭＳ Ｐゴシック"/>
        <family val="3"/>
        <charset val="128"/>
      </rPr>
      <t>・代表→</t>
    </r>
    <r>
      <rPr>
        <b/>
        <sz val="18"/>
        <color indexed="10"/>
        <rFont val="ＭＳ Ｐゴシック"/>
        <family val="3"/>
        <charset val="128"/>
      </rPr>
      <t>代</t>
    </r>
    <r>
      <rPr>
        <b/>
        <sz val="18"/>
        <rFont val="ＭＳ Ｐゴシック"/>
        <family val="3"/>
        <charset val="128"/>
      </rPr>
      <t>でリストから選んで入力してください。　</t>
    </r>
    <rPh sb="5" eb="7">
      <t>シュモク</t>
    </rPh>
    <rPh sb="10" eb="11">
      <t>ネン</t>
    </rPh>
    <rPh sb="15" eb="16">
      <t>ネン</t>
    </rPh>
    <rPh sb="19" eb="21">
      <t>ダイヒョウ</t>
    </rPh>
    <rPh sb="22" eb="23">
      <t>ダイ</t>
    </rPh>
    <rPh sb="29" eb="30">
      <t>エラ</t>
    </rPh>
    <rPh sb="32" eb="34">
      <t>ニュウリョク</t>
    </rPh>
    <phoneticPr fontId="4"/>
  </si>
  <si>
    <t>2:30.22</t>
    <phoneticPr fontId="3"/>
  </si>
  <si>
    <t>申込責任者</t>
    <rPh sb="0" eb="5">
      <t>モウシコミセキニンシャ</t>
    </rPh>
    <phoneticPr fontId="4"/>
  </si>
  <si>
    <t>監督者名</t>
    <rPh sb="0" eb="3">
      <t>カントクシャ</t>
    </rPh>
    <rPh sb="2" eb="3">
      <t>シャ</t>
    </rPh>
    <rPh sb="3" eb="4">
      <t>メイ</t>
    </rPh>
    <phoneticPr fontId="4"/>
  </si>
  <si>
    <t>（　校長　・　教員　・　部活動指導員　）</t>
    <rPh sb="2" eb="4">
      <t>コウチョウ</t>
    </rPh>
    <rPh sb="7" eb="9">
      <t>キョウイン</t>
    </rPh>
    <rPh sb="12" eb="15">
      <t>ブカツドウ</t>
    </rPh>
    <rPh sb="15" eb="18">
      <t>シドウイン</t>
    </rPh>
    <phoneticPr fontId="4"/>
  </si>
  <si>
    <t>いない場合は空欄。</t>
    <rPh sb="3" eb="5">
      <t>バアイ</t>
    </rPh>
    <rPh sb="6" eb="8">
      <t>クウラン</t>
    </rPh>
    <phoneticPr fontId="4"/>
  </si>
  <si>
    <t>　　例：「1年」だけど「2年自由形」にエントリーする場合、「自由形②」を選択。</t>
    <rPh sb="2" eb="3">
      <t>タト</t>
    </rPh>
    <rPh sb="6" eb="7">
      <t>ネン</t>
    </rPh>
    <rPh sb="13" eb="14">
      <t>ネン</t>
    </rPh>
    <rPh sb="14" eb="17">
      <t>ジユウガタ</t>
    </rPh>
    <rPh sb="26" eb="28">
      <t>バアイ</t>
    </rPh>
    <rPh sb="30" eb="33">
      <t>ジユウガタ</t>
    </rPh>
    <rPh sb="36" eb="38">
      <t>センタク</t>
    </rPh>
    <phoneticPr fontId="4"/>
  </si>
  <si>
    <t>　　例：同じ選手が「1年フリーリレー」と「代表フリーリレー」の両方にエントリーは不可。</t>
    <rPh sb="2" eb="3">
      <t>タト</t>
    </rPh>
    <rPh sb="4" eb="5">
      <t>オナ</t>
    </rPh>
    <rPh sb="6" eb="8">
      <t>センシュ</t>
    </rPh>
    <rPh sb="11" eb="12">
      <t>ネン</t>
    </rPh>
    <rPh sb="21" eb="23">
      <t>ダイヒョウ</t>
    </rPh>
    <rPh sb="31" eb="33">
      <t>リョウホウ</t>
    </rPh>
    <rPh sb="40" eb="42">
      <t>フカ</t>
    </rPh>
    <phoneticPr fontId="4"/>
  </si>
  <si>
    <t>④　リレーのみ参加の生徒も、「競泳個人男子・競泳個人女子」のシートに必ず名前を入力してください。</t>
    <rPh sb="7" eb="9">
      <t>サンカ</t>
    </rPh>
    <rPh sb="10" eb="12">
      <t>セイト</t>
    </rPh>
    <rPh sb="15" eb="17">
      <t>キョウエイ</t>
    </rPh>
    <rPh sb="17" eb="19">
      <t>コジン</t>
    </rPh>
    <rPh sb="19" eb="21">
      <t>ダンシ</t>
    </rPh>
    <rPh sb="22" eb="24">
      <t>キョウエイ</t>
    </rPh>
    <rPh sb="24" eb="26">
      <t>コジン</t>
    </rPh>
    <rPh sb="26" eb="28">
      <t>ジョシ</t>
    </rPh>
    <rPh sb="34" eb="35">
      <t>カナラ</t>
    </rPh>
    <rPh sb="36" eb="38">
      <t>ナマエ</t>
    </rPh>
    <rPh sb="39" eb="41">
      <t>ニュウリョク</t>
    </rPh>
    <phoneticPr fontId="4"/>
  </si>
  <si>
    <t>エントリー代</t>
    <rPh sb="5" eb="6">
      <t>ダイ</t>
    </rPh>
    <phoneticPr fontId="3"/>
  </si>
  <si>
    <t>競泳個人</t>
    <rPh sb="0" eb="2">
      <t>キョウエイ</t>
    </rPh>
    <rPh sb="2" eb="4">
      <t>コジン</t>
    </rPh>
    <phoneticPr fontId="3"/>
  </si>
  <si>
    <t>競泳リレー</t>
    <rPh sb="0" eb="2">
      <t>キョウエイ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</si>
  <si>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</si>
  <si>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</si>
  <si>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②「種」（フリー・メドレー）をリストから選択。</t>
    <rPh sb="2" eb="3">
      <t>シュ</t>
    </rPh>
    <rPh sb="20" eb="22">
      <t>センタク</t>
    </rPh>
    <phoneticPr fontId="3"/>
  </si>
  <si>
    <t>①「区分」（1年・2年・代表）を最初にリストから選択。</t>
    <rPh sb="2" eb="4">
      <t>クブン</t>
    </rPh>
    <rPh sb="7" eb="8">
      <t>ネン</t>
    </rPh>
    <rPh sb="10" eb="11">
      <t>ネン</t>
    </rPh>
    <rPh sb="12" eb="14">
      <t>ダイヒョウ</t>
    </rPh>
    <rPh sb="16" eb="18">
      <t>サイショ</t>
    </rPh>
    <rPh sb="24" eb="26">
      <t>センタク</t>
    </rPh>
    <phoneticPr fontId="3"/>
  </si>
  <si>
    <t>③エントリータイムを入力。</t>
    <rPh sb="10" eb="12">
      <t>ニュウリョク</t>
    </rPh>
    <phoneticPr fontId="3"/>
  </si>
  <si>
    <r>
      <rPr>
        <b/>
        <sz val="18"/>
        <rFont val="ＭＳ Ｐゴシック"/>
        <family val="3"/>
        <charset val="128"/>
      </rPr>
      <t>☆</t>
    </r>
    <r>
      <rPr>
        <b/>
        <sz val="18"/>
        <color rgb="FFFF0000"/>
        <rFont val="ＭＳ Ｐゴシック"/>
        <family val="3"/>
        <charset val="128"/>
      </rPr>
      <t>　参加申込書の必要箇所　　　　を最初に入力してください。</t>
    </r>
    <rPh sb="2" eb="7">
      <t>サンカモウシコミショ</t>
    </rPh>
    <rPh sb="8" eb="10">
      <t>ヒツヨウ</t>
    </rPh>
    <rPh sb="10" eb="12">
      <t>カショ</t>
    </rPh>
    <rPh sb="17" eb="19">
      <t>サイショ</t>
    </rPh>
    <rPh sb="20" eb="22">
      <t>ニュウリョク</t>
    </rPh>
    <phoneticPr fontId="4"/>
  </si>
  <si>
    <t>　　また、個人種目を入力するときは、リストから選んでください。例：「1年自由形」の場合、「自由形①」を選択。</t>
    <rPh sb="5" eb="7">
      <t>コジン</t>
    </rPh>
    <rPh sb="7" eb="9">
      <t>シュmク</t>
    </rPh>
    <rPh sb="10" eb="12">
      <t>ニュウリョク</t>
    </rPh>
    <rPh sb="23" eb="24">
      <t>エラ</t>
    </rPh>
    <rPh sb="31" eb="32">
      <t>タト</t>
    </rPh>
    <rPh sb="35" eb="36">
      <t>ネン</t>
    </rPh>
    <rPh sb="36" eb="39">
      <t>ジユウガタ</t>
    </rPh>
    <rPh sb="41" eb="43">
      <t>バアイ</t>
    </rPh>
    <rPh sb="45" eb="48">
      <t>ジユウガタ</t>
    </rPh>
    <rPh sb="51" eb="53">
      <t>センタク</t>
    </rPh>
    <phoneticPr fontId="4"/>
  </si>
  <si>
    <r>
      <t>③　代表リレーには、すべての学年からエントリーはできますが、</t>
    </r>
    <r>
      <rPr>
        <b/>
        <sz val="18"/>
        <color rgb="FFFF0000"/>
        <rFont val="ＭＳ Ｐゴシック"/>
        <family val="3"/>
        <charset val="128"/>
      </rPr>
      <t>二重エントリーにならないように</t>
    </r>
    <r>
      <rPr>
        <b/>
        <sz val="18"/>
        <rFont val="ＭＳ Ｐゴシック"/>
        <family val="3"/>
        <charset val="128"/>
      </rPr>
      <t>してください。</t>
    </r>
    <rPh sb="2" eb="4">
      <t>ダイヒョウ</t>
    </rPh>
    <rPh sb="14" eb="16">
      <t>ガクネン</t>
    </rPh>
    <rPh sb="30" eb="32">
      <t>ニジュウ</t>
    </rPh>
    <phoneticPr fontId="4"/>
  </si>
  <si>
    <r>
      <rPr>
        <b/>
        <sz val="18"/>
        <rFont val="ＭＳ Ｐゴシック"/>
        <family val="3"/>
        <charset val="128"/>
      </rPr>
      <t>①</t>
    </r>
    <r>
      <rPr>
        <b/>
        <sz val="18"/>
        <color rgb="FFFF0000"/>
        <rFont val="ＭＳ Ｐゴシック"/>
        <family val="3"/>
        <charset val="128"/>
      </rPr>
      <t>　</t>
    </r>
    <r>
      <rPr>
        <b/>
        <sz val="18"/>
        <rFont val="ＭＳ Ｐゴシック"/>
        <family val="3"/>
        <charset val="128"/>
      </rPr>
      <t>競泳競技のエントリーは</t>
    </r>
    <r>
      <rPr>
        <b/>
        <sz val="18"/>
        <color rgb="FFFF0000"/>
        <rFont val="ＭＳ Ｐゴシック"/>
        <family val="3"/>
        <charset val="128"/>
      </rPr>
      <t>１年生・２年生のみ、１人２種目以内</t>
    </r>
    <r>
      <rPr>
        <b/>
        <sz val="18"/>
        <rFont val="ＭＳ Ｐゴシック"/>
        <family val="3"/>
        <charset val="128"/>
      </rPr>
      <t>となります（制限タイムなし）。</t>
    </r>
    <rPh sb="2" eb="4">
      <t>キョウエイ</t>
    </rPh>
    <rPh sb="4" eb="6">
      <t>キョウギ</t>
    </rPh>
    <rPh sb="14" eb="16">
      <t>ネンセイ</t>
    </rPh>
    <rPh sb="18" eb="20">
      <t>ネンセイ</t>
    </rPh>
    <rPh sb="23" eb="25">
      <t>ヒトリ</t>
    </rPh>
    <rPh sb="26" eb="28">
      <t>シュモク</t>
    </rPh>
    <rPh sb="28" eb="30">
      <t>イナイ</t>
    </rPh>
    <rPh sb="36" eb="38">
      <t>セイゲン</t>
    </rPh>
    <phoneticPr fontId="4"/>
  </si>
  <si>
    <t>協会役員</t>
    <rPh sb="0" eb="2">
      <t>キョウカイ</t>
    </rPh>
    <rPh sb="2" eb="4">
      <t>ヤクイン</t>
    </rPh>
    <phoneticPr fontId="4"/>
  </si>
  <si>
    <t>京陵中　　草野</t>
    <rPh sb="0" eb="2">
      <t>ケイリョウ</t>
    </rPh>
    <rPh sb="2" eb="3">
      <t>チュウ</t>
    </rPh>
    <rPh sb="5" eb="7">
      <t>クサノ</t>
    </rPh>
    <phoneticPr fontId="4"/>
  </si>
  <si>
    <t>令和５年度　第３６回　熊本市中学新人水泳大会参加申込書</t>
    <rPh sb="0" eb="2">
      <t>レイワ</t>
    </rPh>
    <rPh sb="3" eb="5">
      <t>ネンド</t>
    </rPh>
    <rPh sb="4" eb="5">
      <t>ド</t>
    </rPh>
    <rPh sb="6" eb="7">
      <t>ダイ</t>
    </rPh>
    <rPh sb="9" eb="10">
      <t>カイ</t>
    </rPh>
    <rPh sb="11" eb="14">
      <t>クマモトシ</t>
    </rPh>
    <rPh sb="14" eb="16">
      <t>チュウガク</t>
    </rPh>
    <rPh sb="16" eb="18">
      <t>シンジン</t>
    </rPh>
    <rPh sb="18" eb="20">
      <t>スイエイ</t>
    </rPh>
    <rPh sb="20" eb="22">
      <t>タイカイ</t>
    </rPh>
    <rPh sb="22" eb="24">
      <t>サンカ</t>
    </rPh>
    <rPh sb="24" eb="26">
      <t>モウシコミ</t>
    </rPh>
    <rPh sb="26" eb="27">
      <t>ショ</t>
    </rPh>
    <phoneticPr fontId="4"/>
  </si>
  <si>
    <t>水球</t>
    <rPh sb="0" eb="2">
      <t>スイキュウ</t>
    </rPh>
    <phoneticPr fontId="3"/>
  </si>
  <si>
    <t>令和　５　年　８　月　　　　日</t>
    <rPh sb="0" eb="2">
      <t>レイワ</t>
    </rPh>
    <rPh sb="5" eb="6">
      <t>トシ</t>
    </rPh>
    <rPh sb="6" eb="7">
      <t>ヘイネン</t>
    </rPh>
    <rPh sb="9" eb="10">
      <t>ガツ</t>
    </rPh>
    <rPh sb="14" eb="15">
      <t>ニチ</t>
    </rPh>
    <phoneticPr fontId="4"/>
  </si>
  <si>
    <t>（１）　学校名・所在地・申し込み責任者・支援競技役員・氏名・ｶﾅを入力してください。また、氏名・ｶﾅの入力の際は姓と名の間に半角スペースを入れてください。</t>
    <rPh sb="4" eb="7">
      <t>ガッコウメイ</t>
    </rPh>
    <rPh sb="8" eb="11">
      <t>ショザイチ</t>
    </rPh>
    <rPh sb="12" eb="13">
      <t>モウ</t>
    </rPh>
    <rPh sb="14" eb="15">
      <t>コ</t>
    </rPh>
    <rPh sb="16" eb="19">
      <t>セキニンシャ</t>
    </rPh>
    <rPh sb="20" eb="22">
      <t>シエン</t>
    </rPh>
    <rPh sb="22" eb="24">
      <t>キョウギ</t>
    </rPh>
    <rPh sb="24" eb="26">
      <t>ヤクイン</t>
    </rPh>
    <rPh sb="27" eb="29">
      <t>シメイ</t>
    </rPh>
    <rPh sb="33" eb="35">
      <t>ニュウリョク</t>
    </rPh>
    <rPh sb="45" eb="47">
      <t>シメイ</t>
    </rPh>
    <rPh sb="51" eb="53">
      <t>ニュウリョク</t>
    </rPh>
    <rPh sb="54" eb="55">
      <t>サイ</t>
    </rPh>
    <rPh sb="56" eb="57">
      <t>セイ</t>
    </rPh>
    <rPh sb="58" eb="59">
      <t>ナ</t>
    </rPh>
    <rPh sb="60" eb="61">
      <t>アイダ</t>
    </rPh>
    <rPh sb="62" eb="64">
      <t>ハンカク</t>
    </rPh>
    <rPh sb="69" eb="70">
      <t>イ</t>
    </rPh>
    <phoneticPr fontId="4"/>
  </si>
  <si>
    <t>校　長</t>
    <rPh sb="0" eb="1">
      <t>コウ</t>
    </rPh>
    <rPh sb="2" eb="3">
      <t>チョウ</t>
    </rPh>
    <phoneticPr fontId="3"/>
  </si>
  <si>
    <t>監　督
（水球）</t>
    <rPh sb="0" eb="1">
      <t>カン</t>
    </rPh>
    <rPh sb="2" eb="3">
      <t>トク</t>
    </rPh>
    <rPh sb="5" eb="7">
      <t>スイキュウ</t>
    </rPh>
    <phoneticPr fontId="4"/>
  </si>
  <si>
    <t>支援競技役員
（競泳）</t>
    <rPh sb="0" eb="2">
      <t>シエン</t>
    </rPh>
    <rPh sb="2" eb="4">
      <t>キョウギ</t>
    </rPh>
    <rPh sb="4" eb="6">
      <t>ヤクイン</t>
    </rPh>
    <rPh sb="8" eb="10">
      <t>キョウエイ</t>
    </rPh>
    <phoneticPr fontId="4"/>
  </si>
  <si>
    <t>TEL</t>
    <phoneticPr fontId="3"/>
  </si>
  <si>
    <t>学校住所</t>
    <rPh sb="0" eb="2">
      <t>ガッコウ</t>
    </rPh>
    <rPh sb="2" eb="4">
      <t>ジュウショ</t>
    </rPh>
    <phoneticPr fontId="3"/>
  </si>
  <si>
    <t>学校郵便局（〒）</t>
    <rPh sb="0" eb="2">
      <t>ガッコウ</t>
    </rPh>
    <rPh sb="2" eb="5">
      <t>ユウビンキョク</t>
    </rPh>
    <phoneticPr fontId="3"/>
  </si>
  <si>
    <t>学校電話番号（TEL）</t>
    <rPh sb="0" eb="2">
      <t>ガッコウ</t>
    </rPh>
    <rPh sb="2" eb="4">
      <t>デンワ</t>
    </rPh>
    <rPh sb="4" eb="6">
      <t>バンゴウ</t>
    </rPh>
    <phoneticPr fontId="3"/>
  </si>
  <si>
    <t>〒</t>
    <phoneticPr fontId="3"/>
  </si>
  <si>
    <r>
      <t>令和５年度　第３６回　熊本市中学新人水泳大会参加申し込み</t>
    </r>
    <r>
      <rPr>
        <b/>
        <sz val="20"/>
        <color rgb="FF0070C0"/>
        <rFont val="ＭＳ Ｐゴシック"/>
        <family val="3"/>
        <charset val="128"/>
      </rPr>
      <t>（競泳男子）</t>
    </r>
    <rPh sb="0" eb="2">
      <t>レイワ</t>
    </rPh>
    <rPh sb="3" eb="5">
      <t>ネンド</t>
    </rPh>
    <rPh sb="4" eb="5">
      <t>ド</t>
    </rPh>
    <rPh sb="5" eb="7">
      <t>ヘイネンド</t>
    </rPh>
    <rPh sb="6" eb="7">
      <t>ダイ</t>
    </rPh>
    <rPh sb="9" eb="10">
      <t>カイ</t>
    </rPh>
    <rPh sb="11" eb="14">
      <t>クマモトシ</t>
    </rPh>
    <rPh sb="14" eb="16">
      <t>チュウガク</t>
    </rPh>
    <rPh sb="16" eb="18">
      <t>シンジン</t>
    </rPh>
    <rPh sb="18" eb="20">
      <t>スイエイ</t>
    </rPh>
    <rPh sb="20" eb="22">
      <t>タイカイ</t>
    </rPh>
    <rPh sb="22" eb="24">
      <t>サンカ</t>
    </rPh>
    <rPh sb="24" eb="25">
      <t>モウ</t>
    </rPh>
    <rPh sb="26" eb="27">
      <t>コ</t>
    </rPh>
    <rPh sb="29" eb="31">
      <t>キョウエイ</t>
    </rPh>
    <rPh sb="31" eb="33">
      <t>ダンシ</t>
    </rPh>
    <phoneticPr fontId="4"/>
  </si>
  <si>
    <t>コーチ
（水球）</t>
    <rPh sb="5" eb="7">
      <t>スイキュウ</t>
    </rPh>
    <phoneticPr fontId="3"/>
  </si>
  <si>
    <r>
      <t>令和５年度　第３６回　熊本市中学新人水泳大会参加申し込み</t>
    </r>
    <r>
      <rPr>
        <b/>
        <sz val="20"/>
        <color rgb="FFFF0000"/>
        <rFont val="ＭＳ Ｐゴシック"/>
        <family val="3"/>
        <charset val="128"/>
      </rPr>
      <t>（競泳女子）</t>
    </r>
    <rPh sb="0" eb="2">
      <t>レイワ</t>
    </rPh>
    <rPh sb="3" eb="5">
      <t>ネンド</t>
    </rPh>
    <rPh sb="4" eb="5">
      <t>ド</t>
    </rPh>
    <rPh sb="5" eb="7">
      <t>ヘイネンド</t>
    </rPh>
    <rPh sb="6" eb="7">
      <t>ダイ</t>
    </rPh>
    <rPh sb="9" eb="10">
      <t>カイ</t>
    </rPh>
    <rPh sb="11" eb="14">
      <t>クマモトシ</t>
    </rPh>
    <rPh sb="14" eb="16">
      <t>チュウガク</t>
    </rPh>
    <rPh sb="16" eb="18">
      <t>シンジン</t>
    </rPh>
    <rPh sb="18" eb="20">
      <t>スイエイ</t>
    </rPh>
    <rPh sb="20" eb="22">
      <t>タイカイ</t>
    </rPh>
    <rPh sb="22" eb="24">
      <t>サンカ</t>
    </rPh>
    <rPh sb="24" eb="25">
      <t>モウ</t>
    </rPh>
    <rPh sb="26" eb="27">
      <t>コ</t>
    </rPh>
    <rPh sb="29" eb="31">
      <t>キョウエイ</t>
    </rPh>
    <rPh sb="31" eb="33">
      <t>ジョシ</t>
    </rPh>
    <phoneticPr fontId="4"/>
  </si>
  <si>
    <t>1: 50m</t>
  </si>
  <si>
    <t>1: 50m</t>
    <phoneticPr fontId="4"/>
  </si>
  <si>
    <t>2:100m</t>
  </si>
  <si>
    <t>2:100m</t>
    <phoneticPr fontId="4"/>
  </si>
  <si>
    <t>3:200m</t>
    <phoneticPr fontId="4"/>
  </si>
  <si>
    <t>令和５年度　第３６回　熊本市中学新人水泳大会参加申し込み（リレー）</t>
    <rPh sb="0" eb="1">
      <t>レイ</t>
    </rPh>
    <rPh sb="1" eb="2">
      <t>ワ</t>
    </rPh>
    <rPh sb="3" eb="5">
      <t>ネンド</t>
    </rPh>
    <rPh sb="6" eb="7">
      <t>ダイ</t>
    </rPh>
    <rPh sb="9" eb="10">
      <t>カイ</t>
    </rPh>
    <rPh sb="11" eb="14">
      <t>クマモトシ</t>
    </rPh>
    <rPh sb="14" eb="16">
      <t>チュウガク</t>
    </rPh>
    <rPh sb="16" eb="18">
      <t>シンジン</t>
    </rPh>
    <rPh sb="18" eb="20">
      <t>スイエイ</t>
    </rPh>
    <rPh sb="20" eb="22">
      <t>タイカイ</t>
    </rPh>
    <rPh sb="22" eb="24">
      <t>サンカ</t>
    </rPh>
    <rPh sb="24" eb="25">
      <t>モウ</t>
    </rPh>
    <rPh sb="26" eb="27">
      <t>コ</t>
    </rPh>
    <phoneticPr fontId="4"/>
  </si>
  <si>
    <t>市新人戦水球メンバー表（男子）</t>
    <rPh sb="0" eb="1">
      <t>シ</t>
    </rPh>
    <rPh sb="1" eb="3">
      <t>シンジン</t>
    </rPh>
    <rPh sb="3" eb="4">
      <t>セン</t>
    </rPh>
    <rPh sb="4" eb="6">
      <t>スイキュウ</t>
    </rPh>
    <rPh sb="10" eb="11">
      <t>ヒョウ</t>
    </rPh>
    <rPh sb="12" eb="14">
      <t>ダンシ</t>
    </rPh>
    <phoneticPr fontId="3"/>
  </si>
  <si>
    <t>市新人戦水球メンバー表（女子）</t>
    <rPh sb="0" eb="1">
      <t>シ</t>
    </rPh>
    <rPh sb="1" eb="3">
      <t>シンジン</t>
    </rPh>
    <rPh sb="3" eb="4">
      <t>セン</t>
    </rPh>
    <rPh sb="4" eb="6">
      <t>スイキュウ</t>
    </rPh>
    <rPh sb="10" eb="11">
      <t>ヒョウ</t>
    </rPh>
    <rPh sb="12" eb="14">
      <t>ジョシ</t>
    </rPh>
    <phoneticPr fontId="3"/>
  </si>
  <si>
    <t>学校名</t>
    <rPh sb="0" eb="2">
      <t>ガッコウ</t>
    </rPh>
    <rPh sb="2" eb="3">
      <t>メイ</t>
    </rPh>
    <phoneticPr fontId="3"/>
  </si>
  <si>
    <t>【入力についての注意】</t>
    <rPh sb="1" eb="3">
      <t>ニュウリョク</t>
    </rPh>
    <rPh sb="8" eb="10">
      <t>チュウイ</t>
    </rPh>
    <phoneticPr fontId="3"/>
  </si>
  <si>
    <t>「学年」</t>
    <rPh sb="1" eb="3">
      <t>ガクネン</t>
    </rPh>
    <phoneticPr fontId="3"/>
  </si>
  <si>
    <t>のセルは、必要に応じてリストから選択して入力してください。</t>
  </si>
  <si>
    <t>キャプテンの選手のCap №は○囲み数字をリストから選択してください。例）②</t>
    <rPh sb="6" eb="8">
      <t>センシュ</t>
    </rPh>
    <rPh sb="16" eb="17">
      <t>カコ</t>
    </rPh>
    <rPh sb="18" eb="20">
      <t>スウジ</t>
    </rPh>
    <rPh sb="26" eb="28">
      <t>センタク</t>
    </rPh>
    <rPh sb="35" eb="36">
      <t>レイ</t>
    </rPh>
    <phoneticPr fontId="3"/>
  </si>
  <si>
    <t>監督名</t>
    <rPh sb="0" eb="2">
      <t>カントク</t>
    </rPh>
    <rPh sb="2" eb="3">
      <t>メイ</t>
    </rPh>
    <phoneticPr fontId="3"/>
  </si>
  <si>
    <t>ゴールキーパーは、1番と13番での登録となります。</t>
    <rPh sb="10" eb="11">
      <t>バン</t>
    </rPh>
    <rPh sb="14" eb="15">
      <t>バン</t>
    </rPh>
    <rPh sb="17" eb="19">
      <t>トウロク</t>
    </rPh>
    <phoneticPr fontId="3"/>
  </si>
  <si>
    <t>1番はゴールキーパー（GK）のみの出場、13番はフィールドプレーヤー（FP）としても出場可となります。</t>
    <rPh sb="1" eb="2">
      <t>バン</t>
    </rPh>
    <rPh sb="17" eb="19">
      <t>シュツジョウ</t>
    </rPh>
    <rPh sb="22" eb="23">
      <t>バン</t>
    </rPh>
    <rPh sb="42" eb="44">
      <t>シュツジョウ</t>
    </rPh>
    <rPh sb="44" eb="45">
      <t>カ</t>
    </rPh>
    <phoneticPr fontId="3"/>
  </si>
  <si>
    <t>Cap №</t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</si>
  <si>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</si>
  <si>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学年</t>
    <rPh sb="0" eb="2">
      <t>ガクネン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</si>
  <si>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</si>
  <si>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</si>
  <si>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</si>
  <si>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</si>
  <si>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</si>
  <si>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</si>
  <si>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</si>
  <si>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</si>
  <si>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</si>
  <si>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</si>
  <si>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</si>
  <si>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</si>
  <si>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13（FP）</t>
  </si>
  <si>
    <t>13
(FP)</t>
    <phoneticPr fontId="3"/>
  </si>
  <si>
    <t>13（GK）</t>
    <phoneticPr fontId="3"/>
  </si>
  <si>
    <t>13
（FP／GK）</t>
    <phoneticPr fontId="3"/>
  </si>
  <si>
    <t>⑬（FP）</t>
    <phoneticPr fontId="3"/>
  </si>
  <si>
    <t>⑬（GK）</t>
    <phoneticPr fontId="3"/>
  </si>
  <si>
    <t>⑬
（FP／GK）</t>
    <phoneticPr fontId="3"/>
  </si>
  <si>
    <t>⑭</t>
    <phoneticPr fontId="3"/>
  </si>
  <si>
    <t>⑮</t>
    <phoneticPr fontId="3"/>
  </si>
  <si>
    <t>コーチ</t>
    <phoneticPr fontId="3"/>
  </si>
  <si>
    <t>選手名は入力をお願いします。</t>
    <rPh sb="0" eb="3">
      <t>センシュメイ</t>
    </rPh>
    <rPh sb="4" eb="6">
      <t>ニュウリョク</t>
    </rPh>
    <rPh sb="8" eb="9">
      <t>ネガ</t>
    </rPh>
    <phoneticPr fontId="3"/>
  </si>
  <si>
    <t>選　手（水球）</t>
    <rPh sb="0" eb="1">
      <t>セン</t>
    </rPh>
    <rPh sb="2" eb="3">
      <t>テ</t>
    </rPh>
    <rPh sb="4" eb="6">
      <t>スイキュウ</t>
    </rPh>
    <phoneticPr fontId="4"/>
  </si>
  <si>
    <t>選　手（競泳）</t>
    <rPh sb="0" eb="1">
      <t>セン</t>
    </rPh>
    <rPh sb="2" eb="3">
      <t>テ</t>
    </rPh>
    <rPh sb="4" eb="6">
      <t>キョウエイ</t>
    </rPh>
    <phoneticPr fontId="4"/>
  </si>
  <si>
    <t>プリントアウトしたものを生徒に確認して、「データ送信」と「紙面の提出」をお願いします！</t>
    <rPh sb="24" eb="26">
      <t>ソウシン</t>
    </rPh>
    <rPh sb="29" eb="31">
      <t>シメン</t>
    </rPh>
    <rPh sb="32" eb="34">
      <t>テイシュツ</t>
    </rPh>
    <rPh sb="37" eb="38">
      <t>ネガ</t>
    </rPh>
    <phoneticPr fontId="4"/>
  </si>
  <si>
    <t>☆リレーのタイムエントリー時に、コメントが出ますが無視してください。</t>
    <rPh sb="13" eb="14">
      <t>トキ</t>
    </rPh>
    <rPh sb="21" eb="22">
      <t>デ</t>
    </rPh>
    <rPh sb="25" eb="27">
      <t>ムシ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</si>
</sst>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:ss.00"/>
    <numFmt numFmtId="177" formatCode="yyyy/m/d;@"/>
  </numFmts>
  <fonts count="72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9"/>
      <color theme="1"/>
      <name val="ＤＦ特太ゴシック体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ＤＦ特太ゴシック体"/>
      <family val="3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9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i/>
      <sz val="26"/>
      <color indexed="56"/>
      <name val="ＭＳ Ｐゴシック"/>
      <family val="3"/>
      <charset val="128"/>
    </font>
    <font>
      <b/>
      <i/>
      <sz val="18"/>
      <color indexed="5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8"/>
      <color indexed="30"/>
      <name val="ＭＳ Ｐゴシック"/>
      <family val="3"/>
      <charset val="128"/>
    </font>
    <font>
      <b/>
      <sz val="18"/>
      <color rgb="FF00B0F0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b/>
      <sz val="16"/>
      <color rgb="FF0000CC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4"/>
      <color theme="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8"/>
      <color indexed="8"/>
      <name val="ＭＳ 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20"/>
      <color rgb="FFFF0000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3"/>
      </right>
      <top/>
      <bottom style="thin">
        <color indexed="12"/>
      </bottom>
      <diagonal/>
    </border>
    <border>
      <left style="medium">
        <color theme="3"/>
      </left>
      <right style="medium">
        <color theme="3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theme="3"/>
      </right>
      <top style="thin">
        <color indexed="12"/>
      </top>
      <bottom style="thin">
        <color indexed="12"/>
      </bottom>
      <diagonal/>
    </border>
    <border>
      <left style="medium">
        <color theme="3"/>
      </left>
      <right style="medium">
        <color theme="3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theme="3"/>
      </right>
      <top style="thin">
        <color indexed="12"/>
      </top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thin">
        <color indexed="1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12"/>
      </top>
      <bottom style="medium">
        <color indexed="64"/>
      </bottom>
      <diagonal/>
    </border>
    <border>
      <left style="medium">
        <color theme="3"/>
      </left>
      <right/>
      <top/>
      <bottom style="thin">
        <color indexed="12"/>
      </bottom>
      <diagonal/>
    </border>
    <border>
      <left style="medium">
        <color theme="3"/>
      </left>
      <right/>
      <top style="thin">
        <color indexed="12"/>
      </top>
      <bottom style="thin">
        <color indexed="12"/>
      </bottom>
      <diagonal/>
    </border>
    <border>
      <left style="medium">
        <color theme="3"/>
      </left>
      <right/>
      <top style="thin">
        <color indexed="12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 style="medium">
        <color indexed="64"/>
      </left>
      <right style="medium">
        <color theme="3"/>
      </right>
      <top style="thin">
        <color indexed="12"/>
      </top>
      <bottom/>
      <diagonal/>
    </border>
    <border>
      <left style="medium">
        <color theme="3"/>
      </left>
      <right style="medium">
        <color theme="3"/>
      </right>
      <top style="thin">
        <color indexed="12"/>
      </top>
      <bottom/>
      <diagonal/>
    </border>
    <border>
      <left style="medium">
        <color theme="3"/>
      </left>
      <right/>
      <top style="thin">
        <color indexed="12"/>
      </top>
      <bottom/>
      <diagonal/>
    </border>
    <border>
      <left style="medium">
        <color indexed="64"/>
      </left>
      <right style="medium">
        <color indexed="64"/>
      </right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theme="3"/>
      </right>
      <top style="medium">
        <color indexed="64"/>
      </top>
      <bottom style="thin">
        <color indexed="12"/>
      </bottom>
      <diagonal/>
    </border>
    <border>
      <left style="medium">
        <color theme="3"/>
      </left>
      <right style="medium">
        <color theme="3"/>
      </right>
      <top style="medium">
        <color indexed="64"/>
      </top>
      <bottom style="thin">
        <color indexed="12"/>
      </bottom>
      <diagonal/>
    </border>
    <border>
      <left style="medium">
        <color theme="3"/>
      </left>
      <right/>
      <top style="medium">
        <color indexed="64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3"/>
      </right>
      <top style="medium">
        <color indexed="64"/>
      </top>
      <bottom/>
      <diagonal/>
    </border>
    <border>
      <left style="medium">
        <color theme="3"/>
      </left>
      <right style="medium">
        <color theme="3"/>
      </right>
      <top style="medium">
        <color indexed="64"/>
      </top>
      <bottom/>
      <diagonal/>
    </border>
    <border>
      <left style="medium">
        <color theme="3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theme="3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6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37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7" xfId="0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5" xfId="0" applyBorder="1">
      <alignment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0" fillId="0" borderId="46" xfId="0" applyBorder="1" applyAlignment="1">
      <alignment horizontal="center" vertical="center" shrinkToFit="1"/>
    </xf>
    <xf numFmtId="49" fontId="0" fillId="0" borderId="48" xfId="0" applyNumberForma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14" fillId="0" borderId="0" xfId="0" applyFont="1">
      <alignment vertical="center"/>
    </xf>
    <xf numFmtId="0" fontId="0" fillId="0" borderId="50" xfId="0" applyBorder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20" fillId="0" borderId="25" xfId="0" applyFont="1" applyBorder="1">
      <alignment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7" fillId="0" borderId="25" xfId="0" applyFont="1" applyBorder="1">
      <alignment vertical="center"/>
    </xf>
    <xf numFmtId="0" fontId="27" fillId="0" borderId="28" xfId="0" applyFont="1" applyBorder="1">
      <alignment vertical="center"/>
    </xf>
    <xf numFmtId="0" fontId="31" fillId="0" borderId="6" xfId="0" applyFont="1" applyBorder="1">
      <alignment vertical="center"/>
    </xf>
    <xf numFmtId="0" fontId="0" fillId="0" borderId="6" xfId="0" applyBorder="1">
      <alignment vertical="center"/>
    </xf>
    <xf numFmtId="0" fontId="27" fillId="0" borderId="6" xfId="0" applyFont="1" applyBorder="1">
      <alignment vertical="center"/>
    </xf>
    <xf numFmtId="0" fontId="32" fillId="0" borderId="6" xfId="0" applyFont="1" applyBorder="1">
      <alignment vertical="center"/>
    </xf>
    <xf numFmtId="0" fontId="0" fillId="0" borderId="29" xfId="0" applyBorder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2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49" fontId="0" fillId="0" borderId="43" xfId="0" applyNumberForma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53" xfId="0" applyBorder="1" applyAlignment="1">
      <alignment horizontal="left" vertical="center" shrinkToFit="1"/>
    </xf>
    <xf numFmtId="49" fontId="0" fillId="0" borderId="56" xfId="0" applyNumberForma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58" xfId="0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 shrinkToFit="1"/>
    </xf>
    <xf numFmtId="49" fontId="33" fillId="0" borderId="56" xfId="0" applyNumberFormat="1" applyFont="1" applyBorder="1" applyAlignment="1">
      <alignment horizontal="center" vertical="center" shrinkToFit="1"/>
    </xf>
    <xf numFmtId="0" fontId="33" fillId="0" borderId="57" xfId="0" applyFont="1" applyBorder="1" applyAlignment="1">
      <alignment horizontal="center" vertical="center" shrinkToFit="1"/>
    </xf>
    <xf numFmtId="0" fontId="33" fillId="0" borderId="38" xfId="0" applyFont="1" applyBorder="1" applyAlignment="1">
      <alignment horizontal="center" vertical="center"/>
    </xf>
    <xf numFmtId="0" fontId="33" fillId="0" borderId="37" xfId="0" applyFont="1" applyBorder="1" applyAlignment="1">
      <alignment horizontal="left" vertical="center" shrinkToFit="1"/>
    </xf>
    <xf numFmtId="0" fontId="33" fillId="0" borderId="38" xfId="0" applyFont="1" applyBorder="1" applyAlignment="1">
      <alignment horizontal="center" vertical="center" shrinkToFit="1"/>
    </xf>
    <xf numFmtId="49" fontId="33" fillId="0" borderId="40" xfId="0" applyNumberFormat="1" applyFont="1" applyBorder="1" applyAlignment="1">
      <alignment horizontal="center" vertical="center" shrinkToFit="1"/>
    </xf>
    <xf numFmtId="0" fontId="33" fillId="0" borderId="41" xfId="0" applyFont="1" applyBorder="1" applyAlignment="1">
      <alignment horizontal="center" vertical="center" shrinkToFit="1"/>
    </xf>
    <xf numFmtId="0" fontId="33" fillId="0" borderId="39" xfId="0" applyFont="1" applyBorder="1" applyAlignment="1">
      <alignment horizontal="center" vertical="center" shrinkToFit="1"/>
    </xf>
    <xf numFmtId="0" fontId="33" fillId="0" borderId="42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 shrinkToFit="1"/>
    </xf>
    <xf numFmtId="49" fontId="33" fillId="0" borderId="8" xfId="0" applyNumberFormat="1" applyFont="1" applyBorder="1" applyAlignment="1">
      <alignment horizontal="center" vertical="center" shrinkToFit="1"/>
    </xf>
    <xf numFmtId="0" fontId="33" fillId="0" borderId="44" xfId="0" applyFont="1" applyBorder="1" applyAlignment="1">
      <alignment horizontal="center" vertical="center" shrinkToFit="1"/>
    </xf>
    <xf numFmtId="0" fontId="33" fillId="0" borderId="43" xfId="0" applyFont="1" applyBorder="1" applyAlignment="1">
      <alignment horizontal="center" vertical="center" shrinkToFit="1"/>
    </xf>
    <xf numFmtId="49" fontId="33" fillId="0" borderId="43" xfId="0" applyNumberFormat="1" applyFont="1" applyBorder="1" applyAlignment="1">
      <alignment horizontal="center" vertical="center" shrinkToFit="1"/>
    </xf>
    <xf numFmtId="0" fontId="33" fillId="0" borderId="46" xfId="0" applyFont="1" applyBorder="1" applyAlignment="1">
      <alignment horizontal="center" vertical="center"/>
    </xf>
    <xf numFmtId="0" fontId="33" fillId="0" borderId="15" xfId="0" applyFont="1" applyBorder="1" applyAlignment="1">
      <alignment horizontal="left" vertical="center" shrinkToFit="1"/>
    </xf>
    <xf numFmtId="0" fontId="33" fillId="0" borderId="46" xfId="0" applyFont="1" applyBorder="1" applyAlignment="1">
      <alignment horizontal="center" vertical="center" shrinkToFit="1"/>
    </xf>
    <xf numFmtId="49" fontId="33" fillId="0" borderId="48" xfId="0" applyNumberFormat="1" applyFont="1" applyBorder="1" applyAlignment="1">
      <alignment horizontal="center" vertical="center" shrinkToFit="1"/>
    </xf>
    <xf numFmtId="0" fontId="33" fillId="0" borderId="49" xfId="0" applyFont="1" applyBorder="1" applyAlignment="1">
      <alignment horizontal="center" vertical="center" shrinkToFit="1"/>
    </xf>
    <xf numFmtId="0" fontId="33" fillId="0" borderId="47" xfId="0" applyFont="1" applyBorder="1" applyAlignment="1">
      <alignment horizontal="center" vertical="center" shrinkToFit="1"/>
    </xf>
    <xf numFmtId="0" fontId="33" fillId="0" borderId="3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 shrinkToFit="1"/>
    </xf>
    <xf numFmtId="49" fontId="33" fillId="0" borderId="2" xfId="0" applyNumberFormat="1" applyFont="1" applyBorder="1" applyAlignment="1">
      <alignment horizontal="center" vertical="center" shrinkToFit="1"/>
    </xf>
    <xf numFmtId="0" fontId="33" fillId="0" borderId="32" xfId="0" applyFont="1" applyBorder="1" applyAlignment="1">
      <alignment horizontal="center" vertical="center" shrinkToFit="1"/>
    </xf>
    <xf numFmtId="0" fontId="33" fillId="0" borderId="31" xfId="0" applyFont="1" applyBorder="1" applyAlignment="1">
      <alignment horizontal="center" vertical="center" shrinkToFit="1"/>
    </xf>
    <xf numFmtId="0" fontId="33" fillId="0" borderId="33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 shrinkToFit="1"/>
    </xf>
    <xf numFmtId="0" fontId="33" fillId="0" borderId="35" xfId="0" applyFont="1" applyBorder="1" applyAlignment="1">
      <alignment horizontal="center" vertical="center" shrinkToFit="1"/>
    </xf>
    <xf numFmtId="0" fontId="33" fillId="0" borderId="34" xfId="0" applyFont="1" applyBorder="1" applyAlignment="1">
      <alignment horizontal="center" vertical="center" shrinkToFit="1"/>
    </xf>
    <xf numFmtId="0" fontId="33" fillId="0" borderId="53" xfId="0" applyFont="1" applyBorder="1" applyAlignment="1">
      <alignment horizontal="center" vertical="center" shrinkToFit="1"/>
    </xf>
    <xf numFmtId="0" fontId="33" fillId="0" borderId="55" xfId="0" applyFont="1" applyBorder="1" applyAlignment="1">
      <alignment horizontal="center" vertical="center" shrinkToFit="1"/>
    </xf>
    <xf numFmtId="0" fontId="33" fillId="0" borderId="52" xfId="0" applyFont="1" applyBorder="1" applyAlignment="1">
      <alignment horizontal="center" vertical="center" shrinkToFit="1"/>
    </xf>
    <xf numFmtId="0" fontId="33" fillId="0" borderId="37" xfId="0" applyFont="1" applyBorder="1" applyAlignment="1">
      <alignment horizontal="center" vertical="center" wrapText="1" shrinkToFit="1"/>
    </xf>
    <xf numFmtId="0" fontId="33" fillId="0" borderId="23" xfId="0" applyFont="1" applyBorder="1" applyAlignment="1">
      <alignment horizontal="center" vertical="center" wrapText="1" shrinkToFit="1"/>
    </xf>
    <xf numFmtId="0" fontId="33" fillId="0" borderId="36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wrapText="1" shrinkToFit="1"/>
    </xf>
    <xf numFmtId="0" fontId="33" fillId="0" borderId="58" xfId="0" applyFont="1" applyBorder="1" applyAlignment="1">
      <alignment horizontal="center" vertical="center" wrapText="1" shrinkToFit="1"/>
    </xf>
    <xf numFmtId="0" fontId="33" fillId="0" borderId="59" xfId="0" applyFont="1" applyBorder="1" applyAlignment="1">
      <alignment horizontal="center" vertical="center" shrinkToFit="1"/>
    </xf>
    <xf numFmtId="0" fontId="35" fillId="0" borderId="0" xfId="0" applyFont="1">
      <alignment vertical="center"/>
    </xf>
    <xf numFmtId="0" fontId="0" fillId="0" borderId="60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33" fillId="0" borderId="60" xfId="0" applyFont="1" applyBorder="1" applyAlignment="1">
      <alignment horizontal="center" vertical="center" shrinkToFit="1"/>
    </xf>
    <xf numFmtId="0" fontId="33" fillId="0" borderId="62" xfId="0" applyFont="1" applyBorder="1" applyAlignment="1">
      <alignment horizontal="center" vertical="center" shrinkToFit="1"/>
    </xf>
    <xf numFmtId="0" fontId="33" fillId="0" borderId="61" xfId="0" applyFont="1" applyBorder="1" applyAlignment="1">
      <alignment horizontal="center" vertical="center" shrinkToFit="1"/>
    </xf>
    <xf numFmtId="0" fontId="33" fillId="0" borderId="63" xfId="0" applyFont="1" applyBorder="1" applyAlignment="1">
      <alignment horizontal="center" vertical="center" shrinkToFit="1"/>
    </xf>
    <xf numFmtId="176" fontId="33" fillId="0" borderId="39" xfId="0" applyNumberFormat="1" applyFont="1" applyBorder="1" applyAlignment="1">
      <alignment horizontal="center" vertical="center" shrinkToFit="1"/>
    </xf>
    <xf numFmtId="49" fontId="33" fillId="0" borderId="55" xfId="0" applyNumberFormat="1" applyFont="1" applyBorder="1" applyAlignment="1">
      <alignment horizontal="center" vertical="center" shrinkToFit="1"/>
    </xf>
    <xf numFmtId="49" fontId="33" fillId="0" borderId="16" xfId="0" applyNumberFormat="1" applyFont="1" applyBorder="1" applyAlignment="1">
      <alignment horizontal="center" vertical="center" shrinkToFit="1"/>
    </xf>
    <xf numFmtId="49" fontId="0" fillId="0" borderId="55" xfId="0" applyNumberFormat="1" applyBorder="1" applyAlignment="1">
      <alignment horizontal="center" vertical="center" shrinkToFit="1"/>
    </xf>
    <xf numFmtId="0" fontId="37" fillId="0" borderId="0" xfId="0" applyFont="1">
      <alignment vertical="center"/>
    </xf>
    <xf numFmtId="177" fontId="0" fillId="0" borderId="0" xfId="0" applyNumberFormat="1">
      <alignment vertical="center"/>
    </xf>
    <xf numFmtId="0" fontId="39" fillId="0" borderId="0" xfId="0" applyFont="1">
      <alignment vertical="center"/>
    </xf>
    <xf numFmtId="177" fontId="39" fillId="0" borderId="0" xfId="0" applyNumberFormat="1" applyFont="1">
      <alignment vertical="center"/>
    </xf>
    <xf numFmtId="0" fontId="40" fillId="0" borderId="64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40" fillId="4" borderId="68" xfId="0" applyFont="1" applyFill="1" applyBorder="1" applyAlignment="1">
      <alignment horizontal="left" vertical="center" wrapText="1"/>
    </xf>
    <xf numFmtId="0" fontId="0" fillId="4" borderId="69" xfId="0" applyFill="1" applyBorder="1" applyAlignment="1">
      <alignment horizontal="center" vertical="center"/>
    </xf>
    <xf numFmtId="0" fontId="40" fillId="4" borderId="69" xfId="0" applyFont="1" applyFill="1" applyBorder="1" applyAlignment="1">
      <alignment horizontal="center" vertical="center" wrapText="1"/>
    </xf>
    <xf numFmtId="0" fontId="41" fillId="0" borderId="0" xfId="0" applyFont="1">
      <alignment vertical="center"/>
    </xf>
    <xf numFmtId="0" fontId="0" fillId="0" borderId="47" xfId="0" applyBorder="1">
      <alignment vertical="center"/>
    </xf>
    <xf numFmtId="0" fontId="0" fillId="0" borderId="46" xfId="0" applyBorder="1">
      <alignment vertical="center"/>
    </xf>
    <xf numFmtId="0" fontId="42" fillId="0" borderId="70" xfId="0" applyFont="1" applyBorder="1" applyAlignment="1">
      <alignment horizontal="center" vertical="center" wrapText="1"/>
    </xf>
    <xf numFmtId="0" fontId="40" fillId="0" borderId="68" xfId="0" applyFont="1" applyBorder="1" applyAlignment="1">
      <alignment horizontal="left" vertical="center" wrapText="1"/>
    </xf>
    <xf numFmtId="0" fontId="0" fillId="0" borderId="69" xfId="0" applyBorder="1" applyAlignment="1">
      <alignment horizontal="center" vertical="center"/>
    </xf>
    <xf numFmtId="0" fontId="40" fillId="0" borderId="69" xfId="0" applyFont="1" applyBorder="1" applyAlignment="1">
      <alignment horizontal="center" vertical="center" wrapText="1"/>
    </xf>
    <xf numFmtId="0" fontId="0" fillId="0" borderId="36" xfId="0" applyBorder="1">
      <alignment vertical="center"/>
    </xf>
    <xf numFmtId="0" fontId="44" fillId="0" borderId="51" xfId="0" applyFont="1" applyBorder="1">
      <alignment vertical="center"/>
    </xf>
    <xf numFmtId="0" fontId="0" fillId="0" borderId="39" xfId="0" applyBorder="1">
      <alignment vertical="center"/>
    </xf>
    <xf numFmtId="0" fontId="44" fillId="0" borderId="38" xfId="0" applyFont="1" applyBorder="1">
      <alignment vertical="center"/>
    </xf>
    <xf numFmtId="0" fontId="44" fillId="0" borderId="46" xfId="0" applyFont="1" applyBorder="1">
      <alignment vertical="center"/>
    </xf>
    <xf numFmtId="0" fontId="0" fillId="0" borderId="51" xfId="0" applyBorder="1">
      <alignment vertical="center"/>
    </xf>
    <xf numFmtId="0" fontId="0" fillId="0" borderId="38" xfId="0" applyBorder="1">
      <alignment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2" fillId="0" borderId="72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6" fillId="0" borderId="0" xfId="0" applyFont="1">
      <alignment vertical="center"/>
    </xf>
    <xf numFmtId="177" fontId="46" fillId="0" borderId="0" xfId="0" applyNumberFormat="1" applyFont="1">
      <alignment vertical="center"/>
    </xf>
    <xf numFmtId="0" fontId="45" fillId="0" borderId="0" xfId="0" applyFont="1">
      <alignment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177" fontId="45" fillId="0" borderId="0" xfId="0" applyNumberFormat="1" applyFont="1">
      <alignment vertical="center"/>
    </xf>
    <xf numFmtId="0" fontId="42" fillId="0" borderId="83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shrinkToFit="1"/>
    </xf>
    <xf numFmtId="0" fontId="42" fillId="0" borderId="89" xfId="0" applyFont="1" applyBorder="1" applyAlignment="1">
      <alignment horizontal="center" vertical="center" wrapText="1"/>
    </xf>
    <xf numFmtId="0" fontId="43" fillId="2" borderId="90" xfId="0" applyFont="1" applyFill="1" applyBorder="1" applyAlignment="1" applyProtection="1">
      <alignment horizontal="center" vertical="center"/>
      <protection locked="0"/>
    </xf>
    <xf numFmtId="0" fontId="43" fillId="2" borderId="91" xfId="0" applyFont="1" applyFill="1" applyBorder="1" applyAlignment="1" applyProtection="1">
      <alignment horizontal="center" vertical="center"/>
      <protection locked="0"/>
    </xf>
    <xf numFmtId="0" fontId="43" fillId="2" borderId="92" xfId="0" applyFont="1" applyFill="1" applyBorder="1" applyAlignment="1" applyProtection="1">
      <alignment horizontal="center" vertical="center"/>
      <protection locked="0"/>
    </xf>
    <xf numFmtId="0" fontId="40" fillId="2" borderId="93" xfId="0" applyFont="1" applyFill="1" applyBorder="1" applyAlignment="1" applyProtection="1">
      <alignment horizontal="center" vertical="center" wrapText="1"/>
      <protection locked="0"/>
    </xf>
    <xf numFmtId="49" fontId="43" fillId="2" borderId="92" xfId="0" applyNumberFormat="1" applyFont="1" applyFill="1" applyBorder="1" applyAlignment="1" applyProtection="1">
      <alignment horizontal="center" vertical="center"/>
      <protection locked="0"/>
    </xf>
    <xf numFmtId="0" fontId="43" fillId="2" borderId="71" xfId="0" applyFont="1" applyFill="1" applyBorder="1" applyAlignment="1" applyProtection="1">
      <alignment horizontal="center" vertical="center"/>
      <protection locked="0"/>
    </xf>
    <xf numFmtId="0" fontId="43" fillId="2" borderId="78" xfId="0" applyFont="1" applyFill="1" applyBorder="1" applyAlignment="1" applyProtection="1">
      <alignment horizontal="center" vertical="center"/>
      <protection locked="0"/>
    </xf>
    <xf numFmtId="0" fontId="43" fillId="2" borderId="75" xfId="0" applyFont="1" applyFill="1" applyBorder="1" applyAlignment="1" applyProtection="1">
      <alignment horizontal="center" vertical="center"/>
      <protection locked="0"/>
    </xf>
    <xf numFmtId="0" fontId="40" fillId="2" borderId="81" xfId="0" applyFont="1" applyFill="1" applyBorder="1" applyAlignment="1" applyProtection="1">
      <alignment horizontal="center" vertical="center" wrapText="1"/>
      <protection locked="0"/>
    </xf>
    <xf numFmtId="49" fontId="43" fillId="2" borderId="75" xfId="0" applyNumberFormat="1" applyFont="1" applyFill="1" applyBorder="1" applyAlignment="1" applyProtection="1">
      <alignment horizontal="center" vertical="center"/>
      <protection locked="0"/>
    </xf>
    <xf numFmtId="0" fontId="43" fillId="2" borderId="73" xfId="0" applyFont="1" applyFill="1" applyBorder="1" applyAlignment="1" applyProtection="1">
      <alignment horizontal="center" vertical="center"/>
      <protection locked="0"/>
    </xf>
    <xf numFmtId="0" fontId="43" fillId="2" borderId="79" xfId="0" applyFont="1" applyFill="1" applyBorder="1" applyAlignment="1" applyProtection="1">
      <alignment horizontal="center" vertical="center"/>
      <protection locked="0"/>
    </xf>
    <xf numFmtId="0" fontId="43" fillId="2" borderId="76" xfId="0" applyFont="1" applyFill="1" applyBorder="1" applyAlignment="1" applyProtection="1">
      <alignment horizontal="center" vertical="center"/>
      <protection locked="0"/>
    </xf>
    <xf numFmtId="0" fontId="40" fillId="2" borderId="82" xfId="0" applyFont="1" applyFill="1" applyBorder="1" applyAlignment="1" applyProtection="1">
      <alignment horizontal="center" vertical="center" wrapText="1"/>
      <protection locked="0"/>
    </xf>
    <xf numFmtId="49" fontId="43" fillId="2" borderId="76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17" fillId="0" borderId="0" xfId="0" applyFont="1">
      <alignment vertical="center"/>
    </xf>
    <xf numFmtId="0" fontId="50" fillId="0" borderId="0" xfId="0" applyFont="1" applyAlignment="1">
      <alignment horizontal="center" vertical="center" wrapText="1"/>
    </xf>
    <xf numFmtId="0" fontId="50" fillId="5" borderId="0" xfId="0" applyFont="1" applyFill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2" fillId="0" borderId="0" xfId="0" applyFont="1">
      <alignment vertical="center"/>
    </xf>
    <xf numFmtId="0" fontId="5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0" fillId="0" borderId="0" xfId="0" applyFont="1">
      <alignment vertical="center"/>
    </xf>
    <xf numFmtId="0" fontId="1" fillId="0" borderId="38" xfId="0" applyFont="1" applyBorder="1" applyAlignment="1">
      <alignment horizontal="center" vertical="center"/>
    </xf>
    <xf numFmtId="0" fontId="49" fillId="0" borderId="18" xfId="0" applyFont="1" applyBorder="1" applyAlignment="1">
      <alignment horizontal="left" vertical="center" wrapText="1"/>
    </xf>
    <xf numFmtId="0" fontId="49" fillId="0" borderId="95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3" fontId="49" fillId="0" borderId="13" xfId="0" applyNumberFormat="1" applyFont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 vertical="center" wrapText="1"/>
    </xf>
    <xf numFmtId="3" fontId="49" fillId="0" borderId="95" xfId="0" applyNumberFormat="1" applyFont="1" applyBorder="1" applyAlignment="1">
      <alignment horizontal="center" vertical="center" wrapText="1"/>
    </xf>
    <xf numFmtId="3" fontId="56" fillId="0" borderId="13" xfId="0" applyNumberFormat="1" applyFont="1" applyBorder="1" applyAlignment="1">
      <alignment horizontal="center" vertical="center" wrapText="1"/>
    </xf>
    <xf numFmtId="0" fontId="53" fillId="0" borderId="103" xfId="0" applyFont="1" applyBorder="1" applyAlignment="1">
      <alignment horizontal="center" vertical="center" wrapText="1"/>
    </xf>
    <xf numFmtId="0" fontId="40" fillId="0" borderId="104" xfId="0" applyFont="1" applyBorder="1" applyAlignment="1">
      <alignment horizontal="center" vertical="center" wrapText="1"/>
    </xf>
    <xf numFmtId="0" fontId="40" fillId="0" borderId="105" xfId="0" applyFont="1" applyBorder="1" applyAlignment="1">
      <alignment horizontal="center" vertical="center" wrapText="1"/>
    </xf>
    <xf numFmtId="0" fontId="40" fillId="0" borderId="99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40" fillId="4" borderId="106" xfId="0" applyFont="1" applyFill="1" applyBorder="1" applyAlignment="1">
      <alignment horizontal="center" vertical="center" wrapText="1"/>
    </xf>
    <xf numFmtId="0" fontId="0" fillId="4" borderId="107" xfId="0" applyFill="1" applyBorder="1" applyAlignment="1">
      <alignment horizontal="center" vertical="center"/>
    </xf>
    <xf numFmtId="0" fontId="0" fillId="4" borderId="108" xfId="0" applyFill="1" applyBorder="1" applyAlignment="1">
      <alignment horizontal="center" vertical="center"/>
    </xf>
    <xf numFmtId="0" fontId="0" fillId="4" borderId="52" xfId="0" applyFill="1" applyBorder="1" applyAlignment="1" applyProtection="1">
      <alignment horizontal="center" vertical="center"/>
      <protection locked="0"/>
    </xf>
    <xf numFmtId="0" fontId="58" fillId="4" borderId="13" xfId="0" applyFont="1" applyFill="1" applyBorder="1" applyAlignment="1">
      <alignment horizontal="center" vertical="center" wrapText="1"/>
    </xf>
    <xf numFmtId="49" fontId="40" fillId="4" borderId="52" xfId="0" applyNumberFormat="1" applyFont="1" applyFill="1" applyBorder="1" applyAlignment="1">
      <alignment horizontal="center" vertical="center" wrapText="1"/>
    </xf>
    <xf numFmtId="0" fontId="40" fillId="4" borderId="52" xfId="0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60" fillId="0" borderId="0" xfId="0" applyFo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35" fillId="0" borderId="52" xfId="0" applyFont="1" applyBorder="1" applyAlignment="1">
      <alignment horizontal="center" vertical="center"/>
    </xf>
    <xf numFmtId="0" fontId="0" fillId="0" borderId="28" xfId="0" applyBorder="1" applyAlignment="1">
      <alignment horizontal="center" vertical="top"/>
    </xf>
    <xf numFmtId="0" fontId="51" fillId="0" borderId="60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top"/>
    </xf>
    <xf numFmtId="0" fontId="0" fillId="0" borderId="0" xfId="0" applyAlignment="1">
      <alignment horizontal="left" vertical="center" shrinkToFit="1"/>
    </xf>
    <xf numFmtId="0" fontId="65" fillId="0" borderId="0" xfId="0" applyFont="1">
      <alignment vertical="center"/>
    </xf>
    <xf numFmtId="0" fontId="65" fillId="3" borderId="0" xfId="0" applyFont="1" applyFill="1" applyAlignment="1">
      <alignment vertical="center" shrinkToFit="1"/>
    </xf>
    <xf numFmtId="0" fontId="67" fillId="0" borderId="0" xfId="0" applyFont="1" applyAlignment="1">
      <alignment horizontal="center" vertical="center"/>
    </xf>
    <xf numFmtId="0" fontId="68" fillId="0" borderId="53" xfId="0" applyFont="1" applyBorder="1" applyAlignment="1">
      <alignment horizontal="center" vertical="center" shrinkToFit="1"/>
    </xf>
    <xf numFmtId="0" fontId="68" fillId="0" borderId="54" xfId="0" applyFont="1" applyBorder="1" applyAlignment="1">
      <alignment horizontal="center" vertical="center" shrinkToFit="1"/>
    </xf>
    <xf numFmtId="0" fontId="68" fillId="0" borderId="56" xfId="0" applyFont="1" applyBorder="1" applyAlignment="1">
      <alignment horizontal="center" vertical="center"/>
    </xf>
    <xf numFmtId="0" fontId="69" fillId="3" borderId="37" xfId="0" applyFont="1" applyFill="1" applyBorder="1" applyAlignment="1">
      <alignment horizontal="center" vertical="center" shrinkToFit="1"/>
    </xf>
    <xf numFmtId="0" fontId="70" fillId="0" borderId="38" xfId="0" applyFont="1" applyBorder="1" applyAlignment="1">
      <alignment horizontal="center" vertical="center" shrinkToFit="1"/>
    </xf>
    <xf numFmtId="0" fontId="59" fillId="3" borderId="40" xfId="0" applyFont="1" applyFill="1" applyBorder="1" applyAlignment="1">
      <alignment horizontal="center" vertical="center"/>
    </xf>
    <xf numFmtId="0" fontId="70" fillId="3" borderId="7" xfId="0" applyFont="1" applyFill="1" applyBorder="1" applyAlignment="1">
      <alignment horizontal="center" vertical="center" shrinkToFit="1"/>
    </xf>
    <xf numFmtId="0" fontId="59" fillId="3" borderId="8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70" fillId="3" borderId="15" xfId="0" applyFont="1" applyFill="1" applyBorder="1" applyAlignment="1">
      <alignment horizontal="center" vertical="center" shrinkToFit="1"/>
    </xf>
    <xf numFmtId="0" fontId="70" fillId="0" borderId="33" xfId="0" applyFont="1" applyBorder="1" applyAlignment="1">
      <alignment horizontal="center" vertical="center" shrinkToFit="1"/>
    </xf>
    <xf numFmtId="0" fontId="59" fillId="3" borderId="16" xfId="0" applyFont="1" applyFill="1" applyBorder="1" applyAlignment="1">
      <alignment horizontal="center" vertical="center"/>
    </xf>
    <xf numFmtId="0" fontId="35" fillId="0" borderId="0" xfId="0" applyFont="1" applyAlignment="1">
      <alignment vertical="center" shrinkToFit="1"/>
    </xf>
    <xf numFmtId="0" fontId="7" fillId="0" borderId="1" xfId="0" applyFont="1" applyBorder="1">
      <alignment vertical="center"/>
    </xf>
    <xf numFmtId="0" fontId="7" fillId="0" borderId="58" xfId="0" applyFont="1" applyBorder="1">
      <alignment vertical="center"/>
    </xf>
    <xf numFmtId="0" fontId="43" fillId="6" borderId="67" xfId="0" applyFont="1" applyFill="1" applyBorder="1" applyAlignment="1" applyProtection="1">
      <alignment horizontal="center" vertical="center"/>
      <protection locked="0"/>
    </xf>
    <xf numFmtId="0" fontId="43" fillId="6" borderId="77" xfId="0" applyFont="1" applyFill="1" applyBorder="1" applyAlignment="1" applyProtection="1">
      <alignment horizontal="center" vertical="center"/>
      <protection locked="0"/>
    </xf>
    <xf numFmtId="0" fontId="43" fillId="6" borderId="74" xfId="0" applyFont="1" applyFill="1" applyBorder="1" applyAlignment="1" applyProtection="1">
      <alignment horizontal="center" vertical="center"/>
      <protection locked="0"/>
    </xf>
    <xf numFmtId="0" fontId="40" fillId="6" borderId="80" xfId="0" applyFont="1" applyFill="1" applyBorder="1" applyAlignment="1" applyProtection="1">
      <alignment horizontal="center" vertical="center" wrapText="1"/>
      <protection locked="0"/>
    </xf>
    <xf numFmtId="49" fontId="43" fillId="6" borderId="74" xfId="0" applyNumberFormat="1" applyFont="1" applyFill="1" applyBorder="1" applyAlignment="1" applyProtection="1">
      <alignment horizontal="center" vertical="center"/>
      <protection locked="0"/>
    </xf>
    <xf numFmtId="0" fontId="43" fillId="6" borderId="71" xfId="0" applyFont="1" applyFill="1" applyBorder="1" applyAlignment="1" applyProtection="1">
      <alignment horizontal="center" vertical="center"/>
      <protection locked="0"/>
    </xf>
    <xf numFmtId="0" fontId="43" fillId="6" borderId="78" xfId="0" applyFont="1" applyFill="1" applyBorder="1" applyAlignment="1" applyProtection="1">
      <alignment horizontal="center" vertical="center"/>
      <protection locked="0"/>
    </xf>
    <xf numFmtId="0" fontId="43" fillId="6" borderId="75" xfId="0" applyFont="1" applyFill="1" applyBorder="1" applyAlignment="1" applyProtection="1">
      <alignment horizontal="center" vertical="center"/>
      <protection locked="0"/>
    </xf>
    <xf numFmtId="0" fontId="40" fillId="6" borderId="81" xfId="0" applyFont="1" applyFill="1" applyBorder="1" applyAlignment="1" applyProtection="1">
      <alignment horizontal="center" vertical="center" wrapText="1"/>
      <protection locked="0"/>
    </xf>
    <xf numFmtId="49" fontId="43" fillId="6" borderId="75" xfId="0" applyNumberFormat="1" applyFont="1" applyFill="1" applyBorder="1" applyAlignment="1" applyProtection="1">
      <alignment horizontal="center" vertical="center"/>
      <protection locked="0"/>
    </xf>
    <xf numFmtId="0" fontId="43" fillId="6" borderId="84" xfId="0" applyFont="1" applyFill="1" applyBorder="1" applyAlignment="1" applyProtection="1">
      <alignment horizontal="center" vertical="center"/>
      <protection locked="0"/>
    </xf>
    <xf numFmtId="0" fontId="43" fillId="6" borderId="85" xfId="0" applyFont="1" applyFill="1" applyBorder="1" applyAlignment="1" applyProtection="1">
      <alignment horizontal="center" vertical="center"/>
      <protection locked="0"/>
    </xf>
    <xf numFmtId="0" fontId="43" fillId="6" borderId="86" xfId="0" applyFont="1" applyFill="1" applyBorder="1" applyAlignment="1" applyProtection="1">
      <alignment horizontal="center" vertical="center"/>
      <protection locked="0"/>
    </xf>
    <xf numFmtId="0" fontId="40" fillId="6" borderId="87" xfId="0" applyFont="1" applyFill="1" applyBorder="1" applyAlignment="1" applyProtection="1">
      <alignment horizontal="center" vertical="center" wrapText="1"/>
      <protection locked="0"/>
    </xf>
    <xf numFmtId="49" fontId="43" fillId="6" borderId="86" xfId="0" applyNumberFormat="1" applyFont="1" applyFill="1" applyBorder="1" applyAlignment="1" applyProtection="1">
      <alignment horizontal="center" vertical="center"/>
      <protection locked="0"/>
    </xf>
    <xf numFmtId="0" fontId="22" fillId="0" borderId="6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47" fillId="0" borderId="0" xfId="0" applyFont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35" fillId="0" borderId="101" xfId="0" applyFont="1" applyBorder="1" applyAlignment="1">
      <alignment horizontal="center" vertical="center"/>
    </xf>
    <xf numFmtId="0" fontId="55" fillId="5" borderId="12" xfId="0" applyFont="1" applyFill="1" applyBorder="1" applyAlignment="1">
      <alignment horizontal="center" vertical="center" wrapText="1"/>
    </xf>
    <xf numFmtId="0" fontId="55" fillId="5" borderId="13" xfId="0" applyFont="1" applyFill="1" applyBorder="1" applyAlignment="1">
      <alignment horizontal="center" vertical="center" wrapText="1"/>
    </xf>
    <xf numFmtId="0" fontId="55" fillId="5" borderId="14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02" xfId="0" applyFont="1" applyBorder="1" applyAlignment="1">
      <alignment horizontal="center" vertical="center"/>
    </xf>
    <xf numFmtId="0" fontId="49" fillId="0" borderId="101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50" fillId="5" borderId="18" xfId="0" applyFont="1" applyFill="1" applyBorder="1" applyAlignment="1">
      <alignment horizontal="left" vertical="center" wrapText="1"/>
    </xf>
    <xf numFmtId="0" fontId="50" fillId="5" borderId="19" xfId="0" applyFont="1" applyFill="1" applyBorder="1" applyAlignment="1">
      <alignment horizontal="left" vertical="center" wrapText="1"/>
    </xf>
    <xf numFmtId="0" fontId="50" fillId="5" borderId="94" xfId="0" applyFont="1" applyFill="1" applyBorder="1" applyAlignment="1">
      <alignment horizontal="center" vertical="center" wrapText="1"/>
    </xf>
    <xf numFmtId="0" fontId="50" fillId="5" borderId="97" xfId="0" applyFont="1" applyFill="1" applyBorder="1" applyAlignment="1">
      <alignment horizontal="center" vertical="center" wrapText="1"/>
    </xf>
    <xf numFmtId="0" fontId="50" fillId="5" borderId="95" xfId="0" applyFont="1" applyFill="1" applyBorder="1" applyAlignment="1">
      <alignment horizontal="center" vertical="center" wrapText="1"/>
    </xf>
    <xf numFmtId="0" fontId="50" fillId="5" borderId="98" xfId="0" applyFont="1" applyFill="1" applyBorder="1" applyAlignment="1">
      <alignment horizontal="center" vertical="center" wrapText="1"/>
    </xf>
    <xf numFmtId="0" fontId="35" fillId="0" borderId="99" xfId="0" applyFont="1" applyBorder="1" applyAlignment="1">
      <alignment horizontal="center" vertical="center" wrapText="1"/>
    </xf>
    <xf numFmtId="0" fontId="35" fillId="0" borderId="100" xfId="0" applyFont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02" xfId="0" applyFill="1" applyBorder="1" applyAlignment="1">
      <alignment horizontal="center" vertical="center"/>
    </xf>
    <xf numFmtId="0" fontId="0" fillId="5" borderId="94" xfId="0" applyFill="1" applyBorder="1" applyAlignment="1">
      <alignment horizontal="center" vertical="center"/>
    </xf>
    <xf numFmtId="0" fontId="0" fillId="5" borderId="97" xfId="0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5" fillId="0" borderId="9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50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62" fillId="0" borderId="5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9" fillId="0" borderId="20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0" fillId="0" borderId="6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3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5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7" fillId="0" borderId="109" xfId="0" applyFont="1" applyBorder="1" applyAlignment="1">
      <alignment horizontal="right" vertical="center"/>
    </xf>
    <xf numFmtId="0" fontId="67" fillId="0" borderId="22" xfId="0" applyFont="1" applyBorder="1" applyAlignment="1">
      <alignment horizontal="right" vertical="center"/>
    </xf>
    <xf numFmtId="0" fontId="67" fillId="0" borderId="59" xfId="0" applyFont="1" applyBorder="1" applyAlignment="1">
      <alignment horizontal="right" vertical="center"/>
    </xf>
    <xf numFmtId="0" fontId="67" fillId="0" borderId="29" xfId="0" applyFont="1" applyBorder="1" applyAlignment="1">
      <alignment horizontal="right" vertical="center"/>
    </xf>
    <xf numFmtId="0" fontId="65" fillId="0" borderId="0" xfId="0" applyFont="1" applyAlignment="1">
      <alignment horizontal="left" vertical="center" shrinkToFit="1"/>
    </xf>
    <xf numFmtId="0" fontId="65" fillId="0" borderId="0" xfId="0" applyFont="1" applyAlignment="1">
      <alignment horizontal="left" vertical="center"/>
    </xf>
    <xf numFmtId="0" fontId="67" fillId="0" borderId="31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59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47" fontId="0" fillId="0" borderId="39" xfId="0" applyNumberFormat="1" applyBorder="1" applyAlignment="1">
      <alignment horizontal="center" vertical="center" shrinkToFit="1"/>
    </xf>
    <xf numFmtId="0" fontId="71" fillId="0" borderId="0" xfId="0" applyFont="1" applyAlignment="1">
      <alignment horizontal="center" vertical="center"/>
    </xf>
    <xf numFmtId="0" fontId="71" fillId="0" borderId="26" xfId="0" applyFont="1" applyBorder="1" applyAlignment="1">
      <alignment horizontal="center" vertical="center"/>
    </xf>
  </cellXfs>
  <cellStyles count="1">
    <cellStyle name="標準" xfId="0" builtinId="0"/>
  </cellStyles>
  <dxfs count="1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</dxfs>
  <tableStyles count="0" defaultTableStyle="TableStyleMedium2" defaultPivotStyle="PivotStyleLight16"/>
  <colors>
    <mruColors>
      <color rgb="FF66FFFF"/>
      <color rgb="FFFFFFCC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</xdr:row>
      <xdr:rowOff>30480</xdr:rowOff>
    </xdr:from>
    <xdr:to>
      <xdr:col>6</xdr:col>
      <xdr:colOff>662940</xdr:colOff>
      <xdr:row>2</xdr:row>
      <xdr:rowOff>358140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A983261-FD0F-F860-43B7-0C2AF4191181}"/>
            </a:ext>
          </a:extLst>
        </xdr:cNvPr>
        <xdr:cNvSpPr/>
      </xdr:nvSpPr>
      <xdr:spPr>
        <a:xfrm>
          <a:off x="4175760" y="1051560"/>
          <a:ext cx="510540" cy="327660"/>
        </a:xfrm>
        <a:prstGeom prst="rect">
          <a:avLst/>
        </a:prstGeom>
        <a:solidFill>
          <a:srgbClr val="CC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370569</xdr:colOff>
      <xdr:row>10</xdr:row>
      <xdr:rowOff>81341</xdr:rowOff>
    </xdr:from>
    <xdr:to>
      <xdr:col>6</xdr:col>
      <xdr:colOff>637269</xdr:colOff>
      <xdr:row>11</xdr:row>
      <xdr:rowOff>134560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4532FD0-C759-4264-994B-B0EFDF237B91}"/>
            </a:ext>
          </a:extLst>
        </xdr:cNvPr>
        <xdr:cNvSpPr/>
      </xdr:nvSpPr>
      <xdr:spPr>
        <a:xfrm>
          <a:off x="3563712" y="1744436"/>
          <a:ext cx="26670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30</xdr:col>
      <xdr:colOff>614227</xdr:colOff>
      <xdr:row>6</xdr:row>
      <xdr:rowOff>21770</xdr:rowOff>
    </xdr:from>
    <xdr:to>
      <xdr:col>31</xdr:col>
      <xdr:colOff>21772</xdr:colOff>
      <xdr:row>6</xdr:row>
      <xdr:rowOff>78619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5F357C9-E849-4B49-8015-7AF8AAB49067}"/>
            </a:ext>
          </a:extLst>
        </xdr:cNvPr>
        <xdr:cNvSpPr/>
      </xdr:nvSpPr>
      <xdr:spPr>
        <a:xfrm>
          <a:off x="16416656" y="1031722"/>
          <a:ext cx="24402" cy="568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352426</xdr:colOff>
      <xdr:row>11</xdr:row>
      <xdr:rowOff>57150</xdr:rowOff>
    </xdr:from>
    <xdr:to>
      <xdr:col>6</xdr:col>
      <xdr:colOff>619126</xdr:colOff>
      <xdr:row>11</xdr:row>
      <xdr:rowOff>285750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CA2CCEC-C821-40EC-A4BA-4BE146489E6A}"/>
            </a:ext>
          </a:extLst>
        </xdr:cNvPr>
        <xdr:cNvSpPr/>
      </xdr:nvSpPr>
      <xdr:spPr>
        <a:xfrm>
          <a:off x="3537586" y="1885950"/>
          <a:ext cx="26670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30</xdr:col>
      <xdr:colOff>698047</xdr:colOff>
      <xdr:row>6</xdr:row>
      <xdr:rowOff>21770</xdr:rowOff>
    </xdr:from>
    <xdr:to>
      <xdr:col>31</xdr:col>
      <xdr:colOff>21772</xdr:colOff>
      <xdr:row>7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1B82002-9A14-4223-8E97-B0052F09B325}"/>
            </a:ext>
          </a:extLst>
        </xdr:cNvPr>
        <xdr:cNvSpPr/>
      </xdr:nvSpPr>
      <xdr:spPr>
        <a:xfrm>
          <a:off x="18323107" y="1027610"/>
          <a:ext cx="24765" cy="544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</a:p>
      </xdr:txBody>
    </xdr:sp>
    <xdr:clientData/>
  </xdr:twoCellAnchor>
  <xdr:twoCellAnchor>
    <xdr:from>
      <xdr:col>6</xdr:col>
      <xdr:colOff>352426</xdr:colOff>
      <xdr:row>11</xdr:row>
      <xdr:rowOff>57150</xdr:rowOff>
    </xdr:from>
    <xdr:to>
      <xdr:col>6</xdr:col>
      <xdr:colOff>619126</xdr:colOff>
      <xdr:row>11</xdr:row>
      <xdr:rowOff>285750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1FE7A1D-9CE0-4AD8-940F-4A0FADDC2408}"/>
            </a:ext>
          </a:extLst>
        </xdr:cNvPr>
        <xdr:cNvSpPr/>
      </xdr:nvSpPr>
      <xdr:spPr>
        <a:xfrm>
          <a:off x="3537586" y="1885950"/>
          <a:ext cx="26670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8DB60-FCE0-4DCD-BFD6-5D7D0FA0229F}">
  <dimension ref="C1:U37"/>
  <sheetViews>
    <sheetView tabSelected="1" zoomScale="90" zoomScaleNormal="90" workbookViewId="0">
      <selection activeCell="B1" sqref="B1"/>
    </sheetView>
  </sheetViews>
  <sheetFormatPr defaultRowHeight="18" x14ac:dyDescent="0.45"/>
  <cols>
    <col min="12" max="12" width="11.19921875" customWidth="1"/>
  </cols>
  <sheetData>
    <row r="1" spans="3:19" ht="45" customHeight="1" thickBot="1" x14ac:dyDescent="0.5">
      <c r="C1" s="286" t="s">
        <v>35</v>
      </c>
      <c r="D1" s="287"/>
      <c r="E1" s="287"/>
      <c r="F1" s="287"/>
      <c r="G1" s="287"/>
      <c r="H1" s="287"/>
      <c r="I1" s="288"/>
    </row>
    <row r="2" spans="3:19" ht="17.399999999999999" customHeight="1" x14ac:dyDescent="0.45">
      <c r="C2" s="41"/>
      <c r="D2" s="42"/>
      <c r="E2" s="42"/>
      <c r="F2" s="43"/>
      <c r="G2" s="43"/>
    </row>
    <row r="3" spans="3:19" ht="30" customHeight="1" thickBot="1" x14ac:dyDescent="0.5">
      <c r="C3" s="289" t="s">
        <v>120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</row>
    <row r="4" spans="3:19" ht="17.399999999999999" customHeight="1" x14ac:dyDescent="0.45">
      <c r="C4" s="41"/>
      <c r="D4" s="42"/>
      <c r="E4" s="42"/>
      <c r="F4" s="43"/>
      <c r="G4" s="43"/>
    </row>
    <row r="5" spans="3:19" ht="30" customHeight="1" thickBot="1" x14ac:dyDescent="0.5">
      <c r="C5" s="289" t="s">
        <v>123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</row>
    <row r="6" spans="3:19" ht="14.4" customHeight="1" x14ac:dyDescent="0.45">
      <c r="C6" s="43"/>
      <c r="D6" s="43"/>
      <c r="E6" s="43"/>
      <c r="F6" s="43"/>
      <c r="G6" s="43"/>
      <c r="K6" s="43"/>
      <c r="L6" s="43"/>
      <c r="M6" s="43"/>
      <c r="N6" s="43"/>
      <c r="O6" s="43"/>
    </row>
    <row r="7" spans="3:19" ht="30" customHeight="1" x14ac:dyDescent="0.45">
      <c r="C7" s="290" t="s">
        <v>121</v>
      </c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</row>
    <row r="8" spans="3:19" ht="14.4" customHeight="1" x14ac:dyDescent="0.45">
      <c r="C8" s="43"/>
      <c r="D8" s="43"/>
      <c r="E8" s="43"/>
      <c r="F8" s="43"/>
      <c r="G8" s="43"/>
      <c r="K8" s="43"/>
      <c r="L8" s="43"/>
      <c r="M8" s="43"/>
      <c r="N8" s="43"/>
      <c r="O8" s="43"/>
    </row>
    <row r="9" spans="3:19" ht="30" customHeight="1" x14ac:dyDescent="0.45">
      <c r="C9" s="290" t="s">
        <v>103</v>
      </c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</row>
    <row r="10" spans="3:19" ht="14.4" customHeight="1" x14ac:dyDescent="0.45">
      <c r="C10" s="43"/>
      <c r="D10" s="43"/>
      <c r="E10" s="43"/>
      <c r="F10" s="43"/>
      <c r="G10" s="43"/>
      <c r="K10" s="43"/>
      <c r="L10" s="43"/>
      <c r="M10" s="43"/>
      <c r="N10" s="43"/>
      <c r="O10" s="43"/>
    </row>
    <row r="11" spans="3:19" ht="30" customHeight="1" x14ac:dyDescent="0.45">
      <c r="C11" s="290" t="s">
        <v>122</v>
      </c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</row>
    <row r="12" spans="3:19" ht="30" customHeight="1" x14ac:dyDescent="0.45">
      <c r="C12" s="290" t="s">
        <v>110</v>
      </c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</row>
    <row r="13" spans="3:19" ht="14.4" customHeight="1" x14ac:dyDescent="0.45">
      <c r="C13" s="43"/>
      <c r="D13" s="43"/>
      <c r="E13" s="43"/>
      <c r="F13" s="43"/>
      <c r="G13" s="43"/>
    </row>
    <row r="14" spans="3:19" ht="30" customHeight="1" thickBot="1" x14ac:dyDescent="0.5">
      <c r="C14" s="285" t="s">
        <v>36</v>
      </c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</row>
    <row r="15" spans="3:19" ht="30" customHeight="1" x14ac:dyDescent="0.45">
      <c r="C15" s="290" t="s">
        <v>109</v>
      </c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</row>
    <row r="16" spans="3:19" ht="17.399999999999999" customHeight="1" x14ac:dyDescent="0.45">
      <c r="C16" s="43"/>
      <c r="D16" s="43"/>
      <c r="E16" s="43"/>
      <c r="F16" s="43"/>
      <c r="G16" s="43"/>
    </row>
    <row r="17" spans="3:21" ht="30" customHeight="1" x14ac:dyDescent="0.45">
      <c r="C17" s="291" t="s">
        <v>111</v>
      </c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</row>
    <row r="18" spans="3:21" ht="16.2" customHeight="1" x14ac:dyDescent="0.45">
      <c r="C18" s="43"/>
      <c r="D18" s="43"/>
      <c r="E18" s="43"/>
      <c r="F18" s="43"/>
      <c r="G18" s="43"/>
    </row>
    <row r="19" spans="3:21" ht="30" customHeight="1" thickBot="1" x14ac:dyDescent="0.5">
      <c r="C19" s="285" t="s">
        <v>37</v>
      </c>
      <c r="D19" s="285"/>
      <c r="E19" s="285"/>
      <c r="F19" s="285"/>
      <c r="G19" s="285"/>
      <c r="H19" s="285"/>
      <c r="I19" s="285"/>
      <c r="J19" s="285"/>
      <c r="K19" s="285"/>
      <c r="L19" s="285"/>
      <c r="M19" s="285"/>
    </row>
    <row r="20" spans="3:21" ht="16.8" customHeight="1" x14ac:dyDescent="0.45">
      <c r="C20" s="43"/>
      <c r="J20" s="44"/>
      <c r="M20" s="45"/>
    </row>
    <row r="21" spans="3:21" ht="30" customHeight="1" thickBot="1" x14ac:dyDescent="0.5">
      <c r="C21" s="285" t="s">
        <v>46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64"/>
    </row>
    <row r="22" spans="3:21" ht="19.2" customHeight="1" x14ac:dyDescent="0.45">
      <c r="C22" s="43"/>
      <c r="D22" s="43"/>
      <c r="E22" s="43"/>
      <c r="F22" s="43"/>
      <c r="G22" s="43"/>
    </row>
    <row r="23" spans="3:21" ht="15" customHeight="1" x14ac:dyDescent="0.45"/>
    <row r="24" spans="3:21" ht="16.2" customHeight="1" thickBot="1" x14ac:dyDescent="0.5">
      <c r="C24" s="43"/>
    </row>
    <row r="25" spans="3:21" ht="8.4" customHeight="1" x14ac:dyDescent="0.45"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</row>
    <row r="26" spans="3:21" ht="30" customHeight="1" x14ac:dyDescent="0.45">
      <c r="C26" s="49"/>
      <c r="D26" s="295" t="s">
        <v>38</v>
      </c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50"/>
    </row>
    <row r="27" spans="3:21" ht="10.199999999999999" customHeight="1" x14ac:dyDescent="0.45">
      <c r="C27" s="49"/>
      <c r="F27" s="43"/>
      <c r="T27" s="50"/>
    </row>
    <row r="28" spans="3:21" ht="30" customHeight="1" x14ac:dyDescent="0.45">
      <c r="C28" s="51"/>
      <c r="D28" s="296" t="s">
        <v>56</v>
      </c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50"/>
    </row>
    <row r="29" spans="3:21" ht="27" customHeight="1" x14ac:dyDescent="0.45">
      <c r="C29" s="51"/>
      <c r="E29" s="292" t="s">
        <v>93</v>
      </c>
      <c r="F29" s="292"/>
      <c r="G29" s="292"/>
      <c r="H29" s="292"/>
      <c r="I29" s="292"/>
      <c r="J29" s="292"/>
      <c r="K29" s="292"/>
      <c r="L29" s="292"/>
      <c r="M29" s="459" t="s">
        <v>186</v>
      </c>
      <c r="N29" s="459"/>
      <c r="O29" s="459"/>
      <c r="P29" s="459"/>
      <c r="Q29" s="459"/>
      <c r="R29" s="459"/>
      <c r="S29" s="459"/>
      <c r="T29" s="460"/>
    </row>
    <row r="30" spans="3:21" ht="13.8" customHeight="1" x14ac:dyDescent="0.45">
      <c r="C30" s="51"/>
      <c r="F30" s="52"/>
      <c r="G30" s="53"/>
      <c r="H30" s="54"/>
      <c r="I30" s="54"/>
      <c r="J30" s="54"/>
      <c r="K30" s="54"/>
      <c r="L30" s="54"/>
      <c r="M30" s="54"/>
      <c r="N30" s="54"/>
      <c r="O30" s="54"/>
      <c r="T30" s="50"/>
    </row>
    <row r="31" spans="3:21" ht="30" customHeight="1" x14ac:dyDescent="0.45">
      <c r="C31" s="49"/>
      <c r="D31" s="290" t="s">
        <v>39</v>
      </c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50"/>
    </row>
    <row r="32" spans="3:21" ht="12" customHeight="1" x14ac:dyDescent="0.45">
      <c r="C32" s="49"/>
      <c r="G32" s="53"/>
      <c r="H32" s="54"/>
      <c r="I32" s="54"/>
      <c r="J32" s="54"/>
      <c r="K32" s="54"/>
      <c r="L32" s="54"/>
      <c r="M32" s="54"/>
      <c r="N32" s="54"/>
      <c r="O32" s="54"/>
      <c r="T32" s="50"/>
    </row>
    <row r="33" spans="3:20" ht="30" customHeight="1" x14ac:dyDescent="0.45">
      <c r="C33" s="55"/>
      <c r="D33" s="293" t="s">
        <v>185</v>
      </c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50"/>
    </row>
    <row r="34" spans="3:20" ht="22.5" customHeight="1" thickBot="1" x14ac:dyDescent="0.5">
      <c r="C34" s="56"/>
      <c r="D34" s="57"/>
      <c r="E34" s="58"/>
      <c r="F34" s="59"/>
      <c r="G34" s="60"/>
      <c r="H34" s="58"/>
      <c r="I34" s="57"/>
      <c r="J34" s="57"/>
      <c r="K34" s="57"/>
      <c r="L34" s="57"/>
      <c r="M34" s="57"/>
      <c r="N34" s="58"/>
      <c r="O34" s="58"/>
      <c r="P34" s="58"/>
      <c r="Q34" s="58"/>
      <c r="R34" s="58"/>
      <c r="S34" s="58"/>
      <c r="T34" s="61"/>
    </row>
    <row r="35" spans="3:20" ht="14.4" customHeight="1" x14ac:dyDescent="0.45">
      <c r="C35" s="52"/>
      <c r="D35" s="62"/>
      <c r="F35" s="52"/>
      <c r="G35" s="63"/>
      <c r="I35" s="62"/>
      <c r="J35" s="62"/>
      <c r="K35" s="62"/>
      <c r="L35" s="62"/>
      <c r="M35" s="62"/>
    </row>
    <row r="36" spans="3:20" ht="30" customHeight="1" x14ac:dyDescent="0.45">
      <c r="C36" s="52"/>
      <c r="D36" s="62"/>
      <c r="F36" s="52"/>
      <c r="G36" s="63"/>
      <c r="I36" s="62"/>
      <c r="J36" s="62"/>
      <c r="K36" s="62"/>
      <c r="L36" s="62"/>
      <c r="M36" s="62"/>
      <c r="O36" s="64"/>
      <c r="P36" s="294" t="s">
        <v>125</v>
      </c>
      <c r="Q36" s="294"/>
      <c r="R36" s="294"/>
    </row>
    <row r="37" spans="3:20" ht="21" customHeight="1" x14ac:dyDescent="0.45"/>
  </sheetData>
  <mergeCells count="19">
    <mergeCell ref="C21:T21"/>
    <mergeCell ref="E29:L29"/>
    <mergeCell ref="D33:S33"/>
    <mergeCell ref="P36:R36"/>
    <mergeCell ref="D26:S26"/>
    <mergeCell ref="D28:S28"/>
    <mergeCell ref="D31:S31"/>
    <mergeCell ref="M29:T29"/>
    <mergeCell ref="C19:M19"/>
    <mergeCell ref="C1:I1"/>
    <mergeCell ref="C5:R5"/>
    <mergeCell ref="C14:Q14"/>
    <mergeCell ref="C7:S7"/>
    <mergeCell ref="C9:S9"/>
    <mergeCell ref="C17:S17"/>
    <mergeCell ref="C15:S15"/>
    <mergeCell ref="C11:S11"/>
    <mergeCell ref="C12:S12"/>
    <mergeCell ref="C3:R3"/>
  </mergeCells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CB711-A4D1-433C-9BBB-4DD181F9D9CF}">
  <dimension ref="A1:O34"/>
  <sheetViews>
    <sheetView topLeftCell="A19" workbookViewId="0">
      <selection activeCell="C38" sqref="C38"/>
    </sheetView>
  </sheetViews>
  <sheetFormatPr defaultRowHeight="18" x14ac:dyDescent="0.45"/>
  <cols>
    <col min="1" max="1" width="21.59765625" style="3" customWidth="1"/>
    <col min="2" max="2" width="8.296875" bestFit="1" customWidth="1"/>
    <col min="3" max="3" width="3.3984375" customWidth="1"/>
    <col min="4" max="4" width="25.8984375" bestFit="1" customWidth="1"/>
    <col min="5" max="5" width="2.296875" hidden="1" customWidth="1"/>
    <col min="6" max="7" width="6.19921875" style="3" customWidth="1"/>
    <col min="8" max="8" width="3.19921875" bestFit="1" customWidth="1"/>
    <col min="9" max="9" width="4.09765625" bestFit="1" customWidth="1"/>
    <col min="10" max="10" width="2.296875" bestFit="1" customWidth="1"/>
    <col min="11" max="11" width="3.19921875" bestFit="1" customWidth="1"/>
  </cols>
  <sheetData>
    <row r="1" spans="1:15" ht="44.4" customHeight="1" thickBot="1" x14ac:dyDescent="0.5">
      <c r="A1" s="297" t="s">
        <v>126</v>
      </c>
      <c r="B1" s="297"/>
      <c r="C1" s="297"/>
      <c r="D1" s="297"/>
      <c r="E1" s="297"/>
      <c r="F1" s="297"/>
      <c r="G1" s="297"/>
      <c r="H1" s="201"/>
      <c r="I1" s="201"/>
      <c r="J1" s="201"/>
      <c r="K1" s="201"/>
      <c r="L1" s="202"/>
      <c r="M1" s="202"/>
      <c r="N1" s="202"/>
      <c r="O1" s="202"/>
    </row>
    <row r="2" spans="1:15" ht="42.6" customHeight="1" thickBot="1" x14ac:dyDescent="0.25">
      <c r="A2" s="300">
        <v>1</v>
      </c>
      <c r="B2" s="301"/>
      <c r="C2" s="302"/>
      <c r="D2" s="238" t="s">
        <v>48</v>
      </c>
      <c r="E2" s="237"/>
      <c r="F2" s="237"/>
      <c r="G2" s="237"/>
      <c r="H2" s="201"/>
      <c r="I2" s="204"/>
      <c r="J2" s="215" t="s">
        <v>88</v>
      </c>
      <c r="K2" s="201"/>
      <c r="L2" s="202"/>
      <c r="M2" s="202"/>
      <c r="N2" s="202"/>
      <c r="O2" s="202"/>
    </row>
    <row r="3" spans="1:15" ht="15" customHeight="1" thickBot="1" x14ac:dyDescent="0.5">
      <c r="A3" s="208"/>
      <c r="B3" s="208"/>
      <c r="C3" s="208"/>
      <c r="D3" s="207"/>
      <c r="E3" s="207"/>
      <c r="F3" s="207"/>
      <c r="G3" s="207"/>
      <c r="H3" s="203"/>
      <c r="J3" s="215"/>
      <c r="K3" s="215"/>
      <c r="L3" s="215"/>
      <c r="M3" s="202"/>
      <c r="N3" s="202"/>
      <c r="O3" s="202"/>
    </row>
    <row r="4" spans="1:15" ht="23.4" customHeight="1" thickBot="1" x14ac:dyDescent="0.5">
      <c r="A4" s="214" t="s">
        <v>100</v>
      </c>
      <c r="B4" s="303">
        <v>2</v>
      </c>
      <c r="C4" s="304"/>
      <c r="D4" s="304"/>
      <c r="E4" s="304"/>
      <c r="F4" s="304"/>
      <c r="G4" s="305"/>
      <c r="H4" s="203"/>
      <c r="I4" s="203"/>
      <c r="J4" s="203"/>
      <c r="K4" s="203"/>
      <c r="L4" s="202"/>
      <c r="M4" s="202"/>
      <c r="N4" s="202"/>
      <c r="O4" s="202"/>
    </row>
    <row r="5" spans="1:15" ht="16.2" customHeight="1" thickBot="1" x14ac:dyDescent="0.5">
      <c r="A5" s="208"/>
      <c r="B5" s="208"/>
      <c r="C5" s="208"/>
      <c r="D5" s="207"/>
      <c r="E5" s="207"/>
      <c r="F5" s="207"/>
      <c r="G5" s="207"/>
      <c r="H5" s="203"/>
      <c r="I5" s="203"/>
      <c r="J5" s="203"/>
      <c r="K5" s="203"/>
      <c r="L5" s="202"/>
      <c r="M5" s="202"/>
      <c r="N5" s="202"/>
      <c r="O5" s="202"/>
    </row>
    <row r="6" spans="1:15" ht="16.2" customHeight="1" x14ac:dyDescent="0.45">
      <c r="A6" s="246" t="s">
        <v>135</v>
      </c>
      <c r="B6" s="342">
        <v>3</v>
      </c>
      <c r="C6" s="342"/>
      <c r="D6" s="342"/>
      <c r="E6" s="342"/>
      <c r="F6" s="342"/>
      <c r="G6" s="343"/>
      <c r="H6" s="203"/>
      <c r="I6" s="203"/>
      <c r="J6" s="203"/>
      <c r="K6" s="203"/>
      <c r="L6" s="202"/>
      <c r="M6" s="202"/>
      <c r="N6" s="202"/>
      <c r="O6" s="202"/>
    </row>
    <row r="7" spans="1:15" ht="16.2" customHeight="1" x14ac:dyDescent="0.45">
      <c r="A7" s="247" t="s">
        <v>134</v>
      </c>
      <c r="B7" s="344">
        <v>4</v>
      </c>
      <c r="C7" s="344"/>
      <c r="D7" s="344"/>
      <c r="E7" s="344"/>
      <c r="F7" s="344"/>
      <c r="G7" s="345"/>
      <c r="H7" s="203"/>
      <c r="I7" s="203"/>
      <c r="J7" s="203"/>
      <c r="K7" s="203"/>
      <c r="L7" s="202"/>
      <c r="M7" s="202"/>
      <c r="N7" s="202"/>
      <c r="O7" s="202"/>
    </row>
    <row r="8" spans="1:15" ht="16.2" customHeight="1" thickBot="1" x14ac:dyDescent="0.5">
      <c r="A8" s="248" t="s">
        <v>136</v>
      </c>
      <c r="B8" s="346">
        <v>5</v>
      </c>
      <c r="C8" s="346"/>
      <c r="D8" s="346"/>
      <c r="E8" s="346"/>
      <c r="F8" s="346"/>
      <c r="G8" s="347"/>
      <c r="H8" s="203"/>
      <c r="I8" s="203"/>
      <c r="J8" s="203"/>
      <c r="K8" s="203"/>
      <c r="L8" s="202"/>
      <c r="M8" s="202"/>
      <c r="N8" s="202"/>
      <c r="O8" s="202"/>
    </row>
    <row r="9" spans="1:15" ht="16.2" customHeight="1" thickBot="1" x14ac:dyDescent="0.5">
      <c r="A9" s="208"/>
      <c r="B9" s="208"/>
      <c r="C9" s="208"/>
      <c r="D9" s="207"/>
      <c r="E9" s="207"/>
      <c r="F9" s="207"/>
      <c r="G9" s="207"/>
      <c r="H9" s="203"/>
      <c r="I9" s="203"/>
      <c r="J9" s="203"/>
      <c r="K9" s="203"/>
      <c r="L9" s="202"/>
      <c r="M9" s="202"/>
      <c r="N9" s="202"/>
      <c r="O9" s="202"/>
    </row>
    <row r="10" spans="1:15" ht="16.2" customHeight="1" x14ac:dyDescent="0.45">
      <c r="A10" s="310" t="s">
        <v>112</v>
      </c>
      <c r="B10" s="315" t="s">
        <v>113</v>
      </c>
      <c r="C10" s="316"/>
      <c r="D10" s="221">
        <f>(COUNTA(競泳個人男子!G17:G46)+COUNTA(競泳個人男子!J17:J46)+COUNTA(競泳個人女子!G17:G46)+COUNTA(競泳個人女子!J17:J46))*1000</f>
        <v>0</v>
      </c>
      <c r="E10" s="217"/>
      <c r="F10" s="359" t="s">
        <v>116</v>
      </c>
      <c r="G10" s="360"/>
      <c r="H10" s="203"/>
      <c r="I10" s="203"/>
      <c r="J10" s="203"/>
      <c r="K10" s="203"/>
      <c r="L10" s="202"/>
      <c r="M10" s="202"/>
      <c r="N10" s="202"/>
      <c r="O10" s="202"/>
    </row>
    <row r="11" spans="1:15" ht="16.2" customHeight="1" thickBot="1" x14ac:dyDescent="0.5">
      <c r="A11" s="311"/>
      <c r="B11" s="306" t="s">
        <v>114</v>
      </c>
      <c r="C11" s="307"/>
      <c r="D11" s="222">
        <f>COUNTA(リレー!D6:D17)*1000</f>
        <v>0</v>
      </c>
      <c r="E11" s="218"/>
      <c r="F11" s="317" t="s">
        <v>116</v>
      </c>
      <c r="G11" s="318"/>
      <c r="H11" s="203"/>
      <c r="I11" s="203"/>
      <c r="J11" s="203"/>
      <c r="K11" s="203"/>
      <c r="L11" s="202"/>
      <c r="M11" s="202"/>
      <c r="N11" s="202"/>
      <c r="O11" s="202"/>
    </row>
    <row r="12" spans="1:15" ht="16.2" customHeight="1" thickBot="1" x14ac:dyDescent="0.5">
      <c r="A12" s="311"/>
      <c r="B12" s="308" t="s">
        <v>127</v>
      </c>
      <c r="C12" s="309"/>
      <c r="D12" s="220">
        <f>D33*1000+D34*1000</f>
        <v>0</v>
      </c>
      <c r="E12" s="219"/>
      <c r="F12" s="319" t="s">
        <v>116</v>
      </c>
      <c r="G12" s="320"/>
      <c r="H12" s="203"/>
      <c r="I12" s="203"/>
      <c r="J12" s="203"/>
      <c r="K12" s="203"/>
      <c r="L12" s="202"/>
      <c r="M12" s="202"/>
      <c r="N12" s="202"/>
      <c r="O12" s="202"/>
    </row>
    <row r="13" spans="1:15" ht="27.6" customHeight="1" thickBot="1" x14ac:dyDescent="0.5">
      <c r="A13" s="312"/>
      <c r="B13" s="313" t="s">
        <v>115</v>
      </c>
      <c r="C13" s="314"/>
      <c r="D13" s="223">
        <f>SUM(D10:D12)</f>
        <v>0</v>
      </c>
      <c r="E13" s="219"/>
      <c r="F13" s="319" t="s">
        <v>116</v>
      </c>
      <c r="G13" s="320"/>
      <c r="H13" s="203"/>
      <c r="I13" s="203"/>
      <c r="J13" s="203"/>
      <c r="K13" s="203"/>
      <c r="L13" s="202"/>
      <c r="M13" s="202"/>
      <c r="N13" s="202"/>
      <c r="O13" s="202"/>
    </row>
    <row r="14" spans="1:15" ht="16.2" customHeight="1" thickBot="1" x14ac:dyDescent="0.5">
      <c r="A14" s="208"/>
      <c r="B14" s="208"/>
      <c r="C14" s="208"/>
      <c r="D14" s="207"/>
      <c r="E14" s="207"/>
      <c r="F14" s="207"/>
      <c r="G14" s="207"/>
      <c r="H14" s="203"/>
      <c r="I14" s="203"/>
      <c r="J14" s="203"/>
      <c r="K14" s="203"/>
      <c r="L14" s="202"/>
      <c r="M14" s="202"/>
      <c r="N14" s="202"/>
      <c r="O14" s="202"/>
    </row>
    <row r="15" spans="1:15" ht="20.399999999999999" customHeight="1" thickBot="1" x14ac:dyDescent="0.5">
      <c r="A15" s="244" t="s">
        <v>130</v>
      </c>
      <c r="B15" s="356">
        <v>6</v>
      </c>
      <c r="C15" s="357"/>
      <c r="D15" s="357"/>
      <c r="E15" s="357"/>
      <c r="F15" s="357"/>
      <c r="G15" s="358"/>
    </row>
    <row r="16" spans="1:15" ht="20.399999999999999" customHeight="1" thickBot="1" x14ac:dyDescent="0.5">
      <c r="B16" s="3"/>
      <c r="C16" s="3"/>
      <c r="D16" s="3"/>
    </row>
    <row r="17" spans="1:15" ht="20.399999999999999" customHeight="1" x14ac:dyDescent="0.45">
      <c r="A17" s="327" t="s">
        <v>132</v>
      </c>
      <c r="B17" s="350">
        <v>7</v>
      </c>
      <c r="C17" s="351"/>
      <c r="D17" s="351"/>
      <c r="E17" s="351"/>
      <c r="F17" s="351"/>
      <c r="G17" s="352"/>
      <c r="I17" s="211" t="s">
        <v>101</v>
      </c>
    </row>
    <row r="18" spans="1:15" ht="20.399999999999999" customHeight="1" thickBot="1" x14ac:dyDescent="0.5">
      <c r="A18" s="328"/>
      <c r="B18" s="339">
        <v>8</v>
      </c>
      <c r="C18" s="340"/>
      <c r="D18" s="340"/>
      <c r="E18" s="340"/>
      <c r="F18" s="340"/>
      <c r="G18" s="341"/>
      <c r="I18" s="211"/>
    </row>
    <row r="19" spans="1:15" ht="20.399999999999999" customHeight="1" thickBot="1" x14ac:dyDescent="0.5">
      <c r="A19" s="206"/>
    </row>
    <row r="20" spans="1:15" ht="20.399999999999999" customHeight="1" x14ac:dyDescent="0.45">
      <c r="A20" s="324" t="s">
        <v>124</v>
      </c>
      <c r="B20" s="350">
        <v>9</v>
      </c>
      <c r="C20" s="351"/>
      <c r="D20" s="351"/>
      <c r="E20" s="351"/>
      <c r="F20" s="351"/>
      <c r="G20" s="352"/>
      <c r="I20" s="211" t="s">
        <v>108</v>
      </c>
    </row>
    <row r="21" spans="1:15" ht="20.399999999999999" customHeight="1" x14ac:dyDescent="0.45">
      <c r="A21" s="325"/>
      <c r="B21" s="353">
        <v>10</v>
      </c>
      <c r="C21" s="354"/>
      <c r="D21" s="354"/>
      <c r="E21" s="354"/>
      <c r="F21" s="354"/>
      <c r="G21" s="355"/>
      <c r="I21" s="211"/>
    </row>
    <row r="22" spans="1:15" ht="20.399999999999999" customHeight="1" x14ac:dyDescent="0.45">
      <c r="A22" s="325"/>
      <c r="B22" s="353">
        <v>11</v>
      </c>
      <c r="C22" s="354"/>
      <c r="D22" s="354"/>
      <c r="E22" s="354"/>
      <c r="F22" s="354"/>
      <c r="G22" s="355"/>
      <c r="I22" s="211"/>
    </row>
    <row r="23" spans="1:15" ht="20.399999999999999" customHeight="1" thickBot="1" x14ac:dyDescent="0.5">
      <c r="A23" s="326"/>
      <c r="B23" s="339">
        <v>12</v>
      </c>
      <c r="C23" s="340"/>
      <c r="D23" s="340"/>
      <c r="E23" s="340"/>
      <c r="F23" s="340"/>
      <c r="G23" s="341"/>
      <c r="I23" s="211"/>
    </row>
    <row r="24" spans="1:15" ht="20.399999999999999" customHeight="1" thickBot="1" x14ac:dyDescent="0.5"/>
    <row r="25" spans="1:15" ht="20.399999999999999" customHeight="1" thickBot="1" x14ac:dyDescent="0.5">
      <c r="A25" s="329"/>
      <c r="B25" s="330"/>
      <c r="C25" s="321" t="s">
        <v>87</v>
      </c>
      <c r="D25" s="322"/>
      <c r="E25" s="322"/>
      <c r="F25" s="322"/>
      <c r="G25" s="323"/>
      <c r="H25" s="203"/>
      <c r="M25" s="205"/>
      <c r="N25" s="205"/>
      <c r="O25" s="205"/>
    </row>
    <row r="26" spans="1:15" ht="20.399999999999999" customHeight="1" x14ac:dyDescent="0.45">
      <c r="A26" s="298" t="s">
        <v>131</v>
      </c>
      <c r="B26" s="209" t="s">
        <v>95</v>
      </c>
      <c r="C26" s="350">
        <v>13</v>
      </c>
      <c r="D26" s="351"/>
      <c r="E26" s="351"/>
      <c r="F26" s="351"/>
      <c r="G26" s="352"/>
      <c r="I26" s="211"/>
      <c r="M26" s="205"/>
      <c r="N26" s="205"/>
    </row>
    <row r="27" spans="1:15" ht="20.399999999999999" customHeight="1" thickBot="1" x14ac:dyDescent="0.5">
      <c r="A27" s="299"/>
      <c r="B27" s="210" t="s">
        <v>96</v>
      </c>
      <c r="C27" s="339">
        <v>14</v>
      </c>
      <c r="D27" s="340"/>
      <c r="E27" s="340"/>
      <c r="F27" s="340"/>
      <c r="G27" s="341"/>
    </row>
    <row r="28" spans="1:15" ht="20.399999999999999" customHeight="1" x14ac:dyDescent="0.45">
      <c r="A28" s="348" t="s">
        <v>139</v>
      </c>
      <c r="B28" s="209" t="s">
        <v>95</v>
      </c>
      <c r="C28" s="350">
        <v>15</v>
      </c>
      <c r="D28" s="351"/>
      <c r="E28" s="351"/>
      <c r="F28" s="351"/>
      <c r="G28" s="352"/>
    </row>
    <row r="29" spans="1:15" ht="20.399999999999999" customHeight="1" thickBot="1" x14ac:dyDescent="0.5">
      <c r="A29" s="349"/>
      <c r="B29" s="210" t="s">
        <v>96</v>
      </c>
      <c r="C29" s="339">
        <v>16</v>
      </c>
      <c r="D29" s="340"/>
      <c r="E29" s="340"/>
      <c r="F29" s="340"/>
      <c r="G29" s="341"/>
    </row>
    <row r="30" spans="1:15" ht="20.399999999999999" customHeight="1" thickBot="1" x14ac:dyDescent="0.5">
      <c r="A30" s="240"/>
      <c r="B30" s="3"/>
      <c r="C30" s="3"/>
      <c r="D30" s="3"/>
      <c r="E30" s="3"/>
    </row>
    <row r="31" spans="1:15" ht="20.399999999999999" customHeight="1" thickBot="1" x14ac:dyDescent="0.5">
      <c r="A31" s="331" t="s">
        <v>184</v>
      </c>
      <c r="B31" s="333" t="s">
        <v>95</v>
      </c>
      <c r="C31" s="334"/>
      <c r="D31" s="335">
        <f>COUNTA(競泳個人男子!C17:C46)</f>
        <v>0</v>
      </c>
      <c r="E31" s="336"/>
      <c r="F31" s="336"/>
      <c r="G31" s="200" t="s">
        <v>89</v>
      </c>
    </row>
    <row r="32" spans="1:15" ht="20.399999999999999" thickBot="1" x14ac:dyDescent="0.5">
      <c r="A32" s="332"/>
      <c r="B32" s="337" t="s">
        <v>96</v>
      </c>
      <c r="C32" s="338"/>
      <c r="D32" s="335">
        <f>COUNTA(競泳個人女子!C17:C46)</f>
        <v>0</v>
      </c>
      <c r="E32" s="336"/>
      <c r="F32" s="336"/>
      <c r="G32" s="213" t="s">
        <v>89</v>
      </c>
    </row>
    <row r="33" spans="1:7" ht="20.399999999999999" customHeight="1" thickBot="1" x14ac:dyDescent="0.5">
      <c r="A33" s="331" t="s">
        <v>183</v>
      </c>
      <c r="B33" s="333" t="s">
        <v>95</v>
      </c>
      <c r="C33" s="334"/>
      <c r="D33" s="335">
        <f>COUNTA(水球!C12:C26)</f>
        <v>0</v>
      </c>
      <c r="E33" s="336"/>
      <c r="F33" s="336"/>
      <c r="G33" s="200" t="s">
        <v>89</v>
      </c>
    </row>
    <row r="34" spans="1:7" ht="20.399999999999999" thickBot="1" x14ac:dyDescent="0.5">
      <c r="A34" s="332"/>
      <c r="B34" s="337" t="s">
        <v>96</v>
      </c>
      <c r="C34" s="338"/>
      <c r="D34" s="335">
        <f>COUNTA(水球!N12:N26)</f>
        <v>0</v>
      </c>
      <c r="E34" s="336"/>
      <c r="F34" s="336"/>
      <c r="G34" s="213" t="s">
        <v>89</v>
      </c>
    </row>
  </sheetData>
  <mergeCells count="42">
    <mergeCell ref="B18:G18"/>
    <mergeCell ref="B6:G6"/>
    <mergeCell ref="B7:G7"/>
    <mergeCell ref="B8:G8"/>
    <mergeCell ref="A28:A29"/>
    <mergeCell ref="C28:G28"/>
    <mergeCell ref="C29:G29"/>
    <mergeCell ref="B20:G20"/>
    <mergeCell ref="B21:G21"/>
    <mergeCell ref="B23:G23"/>
    <mergeCell ref="B22:G22"/>
    <mergeCell ref="C26:G26"/>
    <mergeCell ref="C27:G27"/>
    <mergeCell ref="B17:G17"/>
    <mergeCell ref="B15:G15"/>
    <mergeCell ref="F10:G10"/>
    <mergeCell ref="A33:A34"/>
    <mergeCell ref="B33:C33"/>
    <mergeCell ref="B34:C34"/>
    <mergeCell ref="D33:F33"/>
    <mergeCell ref="D34:F34"/>
    <mergeCell ref="A31:A32"/>
    <mergeCell ref="B31:C31"/>
    <mergeCell ref="D31:F31"/>
    <mergeCell ref="B32:C32"/>
    <mergeCell ref="D32:F32"/>
    <mergeCell ref="A1:G1"/>
    <mergeCell ref="A26:A27"/>
    <mergeCell ref="A2:C2"/>
    <mergeCell ref="B4:G4"/>
    <mergeCell ref="B11:C11"/>
    <mergeCell ref="B12:C12"/>
    <mergeCell ref="A10:A13"/>
    <mergeCell ref="B13:C13"/>
    <mergeCell ref="B10:C10"/>
    <mergeCell ref="F11:G11"/>
    <mergeCell ref="F12:G12"/>
    <mergeCell ref="F13:G13"/>
    <mergeCell ref="C25:G25"/>
    <mergeCell ref="A20:A23"/>
    <mergeCell ref="A17:A18"/>
    <mergeCell ref="A25:B25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AD9B5-28DD-43A9-93C3-2131A931F182}">
  <dimension ref="A1:AM70"/>
  <sheetViews>
    <sheetView view="pageBreakPreview" topLeftCell="A9" zoomScale="126" zoomScaleNormal="100" zoomScaleSheetLayoutView="126" workbookViewId="0">
      <selection activeCell="L17" sqref="L17"/>
    </sheetView>
  </sheetViews>
  <sheetFormatPr defaultColWidth="8.09765625" defaultRowHeight="18" x14ac:dyDescent="0.45"/>
  <cols>
    <col min="1" max="1" width="1.8984375" customWidth="1"/>
    <col min="2" max="2" width="3.69921875" customWidth="1"/>
    <col min="3" max="3" width="11.3984375" customWidth="1"/>
    <col min="4" max="4" width="13.296875" customWidth="1"/>
    <col min="5" max="5" width="6.5" customWidth="1"/>
    <col min="6" max="6" width="5" bestFit="1" customWidth="1"/>
    <col min="7" max="7" width="10.09765625" bestFit="1" customWidth="1"/>
    <col min="8" max="9" width="8.59765625" bestFit="1" customWidth="1"/>
    <col min="14" max="15" width="7.69921875" customWidth="1"/>
    <col min="16" max="16" width="1.296875" customWidth="1"/>
    <col min="17" max="17" width="14.09765625" bestFit="1" customWidth="1"/>
    <col min="18" max="18" width="11.59765625" bestFit="1" customWidth="1"/>
    <col min="19" max="20" width="1.296875" customWidth="1"/>
    <col min="21" max="21" width="12.3984375" style="71" bestFit="1" customWidth="1"/>
  </cols>
  <sheetData>
    <row r="1" spans="2:28" ht="13.5" customHeight="1" x14ac:dyDescent="0.45">
      <c r="B1" s="361" t="s">
        <v>138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40"/>
      <c r="P1" s="40"/>
      <c r="Q1" s="40"/>
    </row>
    <row r="2" spans="2:28" ht="13.5" customHeight="1" x14ac:dyDescent="0.45"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40"/>
      <c r="P2" s="40"/>
      <c r="Q2" s="40"/>
    </row>
    <row r="3" spans="2:28" ht="13.5" customHeight="1" thickBot="1" x14ac:dyDescent="0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28" ht="13.5" customHeight="1" thickBot="1" x14ac:dyDescent="0.5">
      <c r="B4" s="362"/>
      <c r="C4" s="362"/>
      <c r="E4" s="363" t="s">
        <v>0</v>
      </c>
      <c r="F4" s="364"/>
      <c r="G4" s="364"/>
      <c r="H4" s="364"/>
      <c r="I4" s="364"/>
      <c r="J4" s="365"/>
      <c r="L4" s="417" t="s">
        <v>53</v>
      </c>
      <c r="M4" s="417"/>
      <c r="N4" s="417"/>
      <c r="O4" s="90"/>
      <c r="P4" s="2"/>
      <c r="Q4" s="65"/>
      <c r="R4" s="2"/>
      <c r="S4" s="2"/>
    </row>
    <row r="5" spans="2:28" ht="18.600000000000001" thickBot="1" x14ac:dyDescent="0.5">
      <c r="B5" s="369"/>
      <c r="C5" s="369"/>
      <c r="E5" s="366"/>
      <c r="F5" s="367"/>
      <c r="G5" s="367"/>
      <c r="H5" s="367"/>
      <c r="I5" s="367"/>
      <c r="J5" s="368"/>
      <c r="L5" s="414" t="s">
        <v>1</v>
      </c>
      <c r="M5" s="415"/>
      <c r="N5" s="416"/>
      <c r="O5" s="66"/>
      <c r="Q5" s="66"/>
    </row>
    <row r="6" spans="2:28" ht="8.25" customHeight="1" x14ac:dyDescent="0.45">
      <c r="B6" s="369"/>
      <c r="C6" s="369"/>
      <c r="AA6" s="3"/>
      <c r="AB6" s="3"/>
    </row>
    <row r="7" spans="2:28" ht="6" customHeight="1" thickBot="1" x14ac:dyDescent="0.5">
      <c r="W7" s="3"/>
      <c r="AA7" s="3"/>
      <c r="AB7" s="3"/>
    </row>
    <row r="8" spans="2:28" x14ac:dyDescent="0.45">
      <c r="B8" s="390" t="s">
        <v>102</v>
      </c>
      <c r="C8" s="401"/>
      <c r="D8" s="370" t="str">
        <f>IF(参加申込書!A2="","",参加申込書!A2&amp;"中学校")</f>
        <v>1中学校</v>
      </c>
      <c r="E8" s="371"/>
      <c r="F8" s="371"/>
      <c r="G8" s="372"/>
      <c r="H8" s="370" t="s">
        <v>2</v>
      </c>
      <c r="I8" s="249" t="s">
        <v>137</v>
      </c>
      <c r="J8" s="425">
        <f>参加申込書!B6</f>
        <v>3</v>
      </c>
      <c r="K8" s="425"/>
      <c r="L8" s="425"/>
      <c r="M8" s="425"/>
      <c r="N8" s="426"/>
      <c r="O8" s="67"/>
      <c r="Q8" s="67"/>
    </row>
    <row r="9" spans="2:28" ht="13.5" customHeight="1" x14ac:dyDescent="0.45">
      <c r="B9" s="405"/>
      <c r="C9" s="406"/>
      <c r="D9" s="373"/>
      <c r="E9" s="362"/>
      <c r="F9" s="362"/>
      <c r="G9" s="374"/>
      <c r="H9" s="373"/>
      <c r="I9" s="394">
        <f>参加申込書!B7</f>
        <v>4</v>
      </c>
      <c r="J9" s="395"/>
      <c r="K9" s="395"/>
      <c r="L9" s="395"/>
      <c r="M9" s="395"/>
      <c r="N9" s="396"/>
      <c r="O9" s="67"/>
      <c r="Q9" s="67"/>
    </row>
    <row r="10" spans="2:28" ht="14.25" customHeight="1" thickBot="1" x14ac:dyDescent="0.5">
      <c r="B10" s="391"/>
      <c r="C10" s="407"/>
      <c r="D10" s="375"/>
      <c r="E10" s="376"/>
      <c r="F10" s="376"/>
      <c r="G10" s="377"/>
      <c r="H10" s="375"/>
      <c r="I10" s="245" t="s">
        <v>133</v>
      </c>
      <c r="J10" s="423">
        <f>参加申込書!B8</f>
        <v>5</v>
      </c>
      <c r="K10" s="423"/>
      <c r="L10" s="423"/>
      <c r="M10" s="423"/>
      <c r="N10" s="424"/>
      <c r="O10" s="67"/>
      <c r="Q10" s="67"/>
    </row>
    <row r="11" spans="2:28" ht="14.25" customHeight="1" x14ac:dyDescent="0.45">
      <c r="B11" s="404" t="s">
        <v>105</v>
      </c>
      <c r="C11" s="372"/>
      <c r="D11" s="408">
        <f>IF(参加申込書!B4="","",参加申込書!B4)</f>
        <v>2</v>
      </c>
      <c r="E11" s="409"/>
      <c r="F11" s="409"/>
      <c r="G11" s="410"/>
      <c r="H11" s="418" t="s">
        <v>3</v>
      </c>
      <c r="I11" s="420" t="s">
        <v>97</v>
      </c>
      <c r="J11" s="421"/>
      <c r="K11" s="421"/>
      <c r="L11" s="421"/>
      <c r="M11" s="421"/>
      <c r="N11" s="422"/>
      <c r="O11" s="68"/>
      <c r="Q11" s="68"/>
    </row>
    <row r="12" spans="2:28" ht="26.25" customHeight="1" thickBot="1" x14ac:dyDescent="0.5">
      <c r="B12" s="375"/>
      <c r="C12" s="377"/>
      <c r="D12" s="411"/>
      <c r="E12" s="412"/>
      <c r="F12" s="412"/>
      <c r="G12" s="413"/>
      <c r="H12" s="419"/>
      <c r="I12" s="375">
        <f>IF(参加申込書!B17="","",参加申込書!B17)</f>
        <v>7</v>
      </c>
      <c r="J12" s="376"/>
      <c r="K12" s="376"/>
      <c r="L12" s="376"/>
      <c r="M12" s="376"/>
      <c r="N12" s="377"/>
      <c r="O12" s="3"/>
      <c r="Q12" s="3"/>
    </row>
    <row r="13" spans="2:28" ht="18.600000000000001" thickBot="1" x14ac:dyDescent="0.5">
      <c r="B13" s="397" t="s">
        <v>54</v>
      </c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69"/>
      <c r="P13" s="69"/>
      <c r="Q13" s="69"/>
    </row>
    <row r="14" spans="2:28" x14ac:dyDescent="0.45">
      <c r="B14" s="398" t="s">
        <v>4</v>
      </c>
      <c r="C14" s="399" t="s">
        <v>5</v>
      </c>
      <c r="D14" s="399" t="s">
        <v>6</v>
      </c>
      <c r="E14" s="399" t="s">
        <v>7</v>
      </c>
      <c r="F14" s="399" t="s">
        <v>8</v>
      </c>
      <c r="G14" s="398" t="s">
        <v>9</v>
      </c>
      <c r="H14" s="399"/>
      <c r="I14" s="401"/>
      <c r="J14" s="402" t="s">
        <v>10</v>
      </c>
      <c r="K14" s="399"/>
      <c r="L14" s="403"/>
      <c r="M14" s="390" t="s">
        <v>44</v>
      </c>
      <c r="N14" s="392" t="s">
        <v>45</v>
      </c>
      <c r="O14" s="324" t="s">
        <v>49</v>
      </c>
    </row>
    <row r="15" spans="2:28" ht="18.600000000000001" thickBot="1" x14ac:dyDescent="0.5">
      <c r="B15" s="391"/>
      <c r="C15" s="400"/>
      <c r="D15" s="400"/>
      <c r="E15" s="400"/>
      <c r="F15" s="400"/>
      <c r="G15" s="5" t="s">
        <v>11</v>
      </c>
      <c r="H15" s="6" t="s">
        <v>12</v>
      </c>
      <c r="I15" s="7" t="s">
        <v>13</v>
      </c>
      <c r="J15" s="8" t="s">
        <v>11</v>
      </c>
      <c r="K15" s="6" t="s">
        <v>12</v>
      </c>
      <c r="L15" s="77" t="s">
        <v>13</v>
      </c>
      <c r="M15" s="391"/>
      <c r="N15" s="393"/>
      <c r="O15" s="326"/>
      <c r="T15" s="378"/>
      <c r="U15" s="378"/>
    </row>
    <row r="16" spans="2:28" ht="18.600000000000001" thickBot="1" x14ac:dyDescent="0.5">
      <c r="B16" s="72" t="s">
        <v>41</v>
      </c>
      <c r="C16" s="73" t="s">
        <v>42</v>
      </c>
      <c r="D16" s="73" t="s">
        <v>43</v>
      </c>
      <c r="E16" s="73" t="s">
        <v>90</v>
      </c>
      <c r="F16" s="73">
        <v>1</v>
      </c>
      <c r="G16" s="84" t="s">
        <v>15</v>
      </c>
      <c r="H16" s="75" t="s">
        <v>141</v>
      </c>
      <c r="I16" s="85" t="s">
        <v>85</v>
      </c>
      <c r="J16" s="76" t="s">
        <v>19</v>
      </c>
      <c r="K16" s="75" t="s">
        <v>143</v>
      </c>
      <c r="L16" s="146" t="s">
        <v>92</v>
      </c>
      <c r="M16" s="74">
        <v>1</v>
      </c>
      <c r="N16" s="78">
        <v>2</v>
      </c>
      <c r="O16" s="93" t="s">
        <v>50</v>
      </c>
      <c r="Q16" s="9" t="s">
        <v>14</v>
      </c>
      <c r="R16" t="s">
        <v>15</v>
      </c>
    </row>
    <row r="17" spans="2:19" x14ac:dyDescent="0.45">
      <c r="B17" s="11">
        <v>1</v>
      </c>
      <c r="C17" s="12"/>
      <c r="D17" s="12"/>
      <c r="E17" s="12" t="str">
        <f>IF(C17="","","男子")</f>
        <v/>
      </c>
      <c r="F17" s="12"/>
      <c r="G17" s="13"/>
      <c r="H17" s="14"/>
      <c r="I17" s="15"/>
      <c r="J17" s="16"/>
      <c r="K17" s="14"/>
      <c r="L17" s="458"/>
      <c r="M17" s="86"/>
      <c r="N17" s="79"/>
      <c r="O17" s="135" t="str">
        <f>IF(C17="","",IF(参加申込書!A2="","",参加申込書!A2&amp;"中"))</f>
        <v/>
      </c>
      <c r="Q17" t="s">
        <v>18</v>
      </c>
      <c r="R17" t="s">
        <v>19</v>
      </c>
      <c r="S17" s="10"/>
    </row>
    <row r="18" spans="2:19" x14ac:dyDescent="0.45">
      <c r="B18" s="18">
        <v>2</v>
      </c>
      <c r="C18" s="19"/>
      <c r="D18" s="19"/>
      <c r="E18" s="19" t="str">
        <f t="shared" ref="E18:E46" si="0">IF(C18="","","男子")</f>
        <v/>
      </c>
      <c r="F18" s="19"/>
      <c r="G18" s="13"/>
      <c r="H18" s="20"/>
      <c r="I18" s="21"/>
      <c r="J18" s="22"/>
      <c r="K18" s="20"/>
      <c r="L18" s="80"/>
      <c r="M18" s="86"/>
      <c r="N18" s="79"/>
      <c r="O18" s="136" t="str">
        <f t="shared" ref="O18:O46" si="1">IF(C18="","",$O$17)</f>
        <v/>
      </c>
      <c r="Q18" t="s">
        <v>20</v>
      </c>
      <c r="R18" t="s">
        <v>22</v>
      </c>
      <c r="S18" s="10"/>
    </row>
    <row r="19" spans="2:19" x14ac:dyDescent="0.45">
      <c r="B19" s="18">
        <v>3</v>
      </c>
      <c r="C19" s="19"/>
      <c r="D19" s="19"/>
      <c r="E19" s="19" t="str">
        <f t="shared" si="0"/>
        <v/>
      </c>
      <c r="F19" s="19"/>
      <c r="G19" s="13"/>
      <c r="H19" s="20"/>
      <c r="I19" s="21"/>
      <c r="J19" s="22"/>
      <c r="K19" s="20"/>
      <c r="L19" s="80"/>
      <c r="M19" s="86"/>
      <c r="N19" s="79"/>
      <c r="O19" s="136" t="str">
        <f t="shared" si="1"/>
        <v/>
      </c>
      <c r="Q19" t="s">
        <v>21</v>
      </c>
      <c r="R19" t="s">
        <v>25</v>
      </c>
      <c r="S19" s="10"/>
    </row>
    <row r="20" spans="2:19" x14ac:dyDescent="0.45">
      <c r="B20" s="18">
        <v>4</v>
      </c>
      <c r="C20" s="19"/>
      <c r="D20" s="19"/>
      <c r="E20" s="19" t="str">
        <f t="shared" si="0"/>
        <v/>
      </c>
      <c r="F20" s="19"/>
      <c r="G20" s="13"/>
      <c r="H20" s="20"/>
      <c r="I20" s="21"/>
      <c r="J20" s="22"/>
      <c r="K20" s="20"/>
      <c r="L20" s="81"/>
      <c r="M20" s="86"/>
      <c r="N20" s="79"/>
      <c r="O20" s="136" t="str">
        <f t="shared" si="1"/>
        <v/>
      </c>
      <c r="Q20" t="s">
        <v>24</v>
      </c>
      <c r="R20" t="s">
        <v>17</v>
      </c>
      <c r="S20" s="10"/>
    </row>
    <row r="21" spans="2:19" ht="18.600000000000001" thickBot="1" x14ac:dyDescent="0.5">
      <c r="B21" s="24">
        <v>5</v>
      </c>
      <c r="C21" s="25"/>
      <c r="D21" s="25"/>
      <c r="E21" s="25" t="str">
        <f t="shared" si="0"/>
        <v/>
      </c>
      <c r="F21" s="25"/>
      <c r="G21" s="26"/>
      <c r="H21" s="27"/>
      <c r="I21" s="28"/>
      <c r="J21" s="29"/>
      <c r="K21" s="27"/>
      <c r="L21" s="82"/>
      <c r="M21" s="87"/>
      <c r="N21" s="91"/>
      <c r="O21" s="137" t="str">
        <f t="shared" si="1"/>
        <v/>
      </c>
      <c r="R21" t="s">
        <v>26</v>
      </c>
      <c r="S21" s="10"/>
    </row>
    <row r="22" spans="2:19" x14ac:dyDescent="0.45">
      <c r="B22" s="31">
        <v>6</v>
      </c>
      <c r="C22" s="32"/>
      <c r="D22" s="32"/>
      <c r="E22" s="32" t="str">
        <f t="shared" si="0"/>
        <v/>
      </c>
      <c r="F22" s="32"/>
      <c r="G22" s="13"/>
      <c r="H22" s="33"/>
      <c r="I22" s="34"/>
      <c r="J22" s="35"/>
      <c r="K22" s="33"/>
      <c r="L22" s="83"/>
      <c r="M22" s="88"/>
      <c r="N22" s="83"/>
      <c r="O22" s="135" t="str">
        <f t="shared" si="1"/>
        <v/>
      </c>
      <c r="Q22" t="s">
        <v>142</v>
      </c>
      <c r="R22" t="s">
        <v>27</v>
      </c>
      <c r="S22" s="10"/>
    </row>
    <row r="23" spans="2:19" x14ac:dyDescent="0.45">
      <c r="B23" s="18">
        <v>7</v>
      </c>
      <c r="C23" s="19"/>
      <c r="D23" s="19"/>
      <c r="E23" s="19" t="str">
        <f t="shared" si="0"/>
        <v/>
      </c>
      <c r="F23" s="19"/>
      <c r="G23" s="13"/>
      <c r="H23" s="20"/>
      <c r="I23" s="21"/>
      <c r="J23" s="22"/>
      <c r="K23" s="20"/>
      <c r="L23" s="80"/>
      <c r="M23" s="86"/>
      <c r="N23" s="79"/>
      <c r="O23" s="136" t="str">
        <f t="shared" si="1"/>
        <v/>
      </c>
      <c r="Q23" t="s">
        <v>144</v>
      </c>
      <c r="R23" t="s">
        <v>28</v>
      </c>
      <c r="S23" s="10"/>
    </row>
    <row r="24" spans="2:19" x14ac:dyDescent="0.45">
      <c r="B24" s="18">
        <v>8</v>
      </c>
      <c r="C24" s="19"/>
      <c r="D24" s="19"/>
      <c r="E24" s="19" t="str">
        <f t="shared" si="0"/>
        <v/>
      </c>
      <c r="F24" s="19"/>
      <c r="G24" s="13"/>
      <c r="H24" s="20"/>
      <c r="I24" s="21"/>
      <c r="J24" s="22"/>
      <c r="K24" s="20"/>
      <c r="L24" s="80"/>
      <c r="M24" s="86"/>
      <c r="N24" s="79"/>
      <c r="O24" s="136" t="str">
        <f t="shared" si="1"/>
        <v/>
      </c>
      <c r="Q24" t="s">
        <v>145</v>
      </c>
      <c r="R24" t="s">
        <v>30</v>
      </c>
      <c r="S24" s="10"/>
    </row>
    <row r="25" spans="2:19" x14ac:dyDescent="0.45">
      <c r="B25" s="18">
        <v>9</v>
      </c>
      <c r="C25" s="19"/>
      <c r="D25" s="19"/>
      <c r="E25" s="19" t="str">
        <f t="shared" si="0"/>
        <v/>
      </c>
      <c r="F25" s="19"/>
      <c r="G25" s="13"/>
      <c r="H25" s="20"/>
      <c r="I25" s="21"/>
      <c r="J25" s="22"/>
      <c r="K25" s="20"/>
      <c r="L25" s="80"/>
      <c r="M25" s="86"/>
      <c r="N25" s="79"/>
      <c r="O25" s="136" t="str">
        <f t="shared" si="1"/>
        <v/>
      </c>
      <c r="R25" t="s">
        <v>23</v>
      </c>
      <c r="S25" s="10"/>
    </row>
    <row r="26" spans="2:19" ht="18.600000000000001" thickBot="1" x14ac:dyDescent="0.5">
      <c r="B26" s="24">
        <v>10</v>
      </c>
      <c r="C26" s="25"/>
      <c r="D26" s="25"/>
      <c r="E26" s="25" t="str">
        <f t="shared" si="0"/>
        <v/>
      </c>
      <c r="F26" s="25"/>
      <c r="G26" s="26"/>
      <c r="H26" s="27"/>
      <c r="I26" s="30"/>
      <c r="J26" s="29"/>
      <c r="K26" s="27"/>
      <c r="L26" s="82"/>
      <c r="M26" s="89"/>
      <c r="N26" s="92"/>
      <c r="O26" s="137" t="str">
        <f t="shared" si="1"/>
        <v/>
      </c>
    </row>
    <row r="27" spans="2:19" x14ac:dyDescent="0.45">
      <c r="B27" s="31">
        <v>11</v>
      </c>
      <c r="C27" s="32"/>
      <c r="D27" s="32"/>
      <c r="E27" s="32" t="str">
        <f t="shared" si="0"/>
        <v/>
      </c>
      <c r="F27" s="32"/>
      <c r="G27" s="13"/>
      <c r="H27" s="33"/>
      <c r="I27" s="36"/>
      <c r="J27" s="35"/>
      <c r="K27" s="33"/>
      <c r="L27" s="83"/>
      <c r="M27" s="86"/>
      <c r="N27" s="79"/>
      <c r="O27" s="135" t="str">
        <f t="shared" si="1"/>
        <v/>
      </c>
      <c r="Q27" t="s">
        <v>16</v>
      </c>
    </row>
    <row r="28" spans="2:19" x14ac:dyDescent="0.45">
      <c r="B28" s="18">
        <v>12</v>
      </c>
      <c r="C28" s="19"/>
      <c r="D28" s="19"/>
      <c r="E28" s="19" t="str">
        <f t="shared" si="0"/>
        <v/>
      </c>
      <c r="F28" s="19"/>
      <c r="G28" s="13"/>
      <c r="H28" s="20"/>
      <c r="I28" s="23"/>
      <c r="J28" s="22"/>
      <c r="K28" s="20"/>
      <c r="L28" s="80"/>
      <c r="M28" s="86"/>
      <c r="N28" s="79"/>
      <c r="O28" s="136" t="str">
        <f t="shared" si="1"/>
        <v/>
      </c>
      <c r="Q28" t="s">
        <v>29</v>
      </c>
    </row>
    <row r="29" spans="2:19" x14ac:dyDescent="0.45">
      <c r="B29" s="18">
        <v>13</v>
      </c>
      <c r="C29" s="19"/>
      <c r="D29" s="19"/>
      <c r="E29" s="19" t="str">
        <f t="shared" si="0"/>
        <v/>
      </c>
      <c r="F29" s="19"/>
      <c r="G29" s="13"/>
      <c r="H29" s="20"/>
      <c r="I29" s="23"/>
      <c r="J29" s="22"/>
      <c r="K29" s="20"/>
      <c r="L29" s="80"/>
      <c r="M29" s="86"/>
      <c r="N29" s="79"/>
      <c r="O29" s="136" t="str">
        <f t="shared" si="1"/>
        <v/>
      </c>
    </row>
    <row r="30" spans="2:19" x14ac:dyDescent="0.45">
      <c r="B30" s="18">
        <v>14</v>
      </c>
      <c r="C30" s="19"/>
      <c r="D30" s="19"/>
      <c r="E30" s="19" t="str">
        <f t="shared" si="0"/>
        <v/>
      </c>
      <c r="F30" s="19"/>
      <c r="G30" s="13"/>
      <c r="H30" s="20"/>
      <c r="I30" s="23"/>
      <c r="J30" s="22"/>
      <c r="K30" s="20"/>
      <c r="L30" s="80"/>
      <c r="M30" s="86"/>
      <c r="N30" s="79"/>
      <c r="O30" s="136" t="str">
        <f t="shared" si="1"/>
        <v/>
      </c>
      <c r="Q30">
        <v>1</v>
      </c>
      <c r="R30">
        <v>1</v>
      </c>
    </row>
    <row r="31" spans="2:19" ht="18.600000000000001" thickBot="1" x14ac:dyDescent="0.5">
      <c r="B31" s="24">
        <v>15</v>
      </c>
      <c r="C31" s="25"/>
      <c r="D31" s="25"/>
      <c r="E31" s="25" t="str">
        <f t="shared" si="0"/>
        <v/>
      </c>
      <c r="F31" s="25"/>
      <c r="G31" s="26"/>
      <c r="H31" s="27"/>
      <c r="I31" s="30"/>
      <c r="J31" s="29"/>
      <c r="K31" s="27"/>
      <c r="L31" s="82"/>
      <c r="M31" s="87"/>
      <c r="N31" s="91"/>
      <c r="O31" s="137" t="str">
        <f t="shared" si="1"/>
        <v/>
      </c>
      <c r="Q31">
        <v>2</v>
      </c>
      <c r="R31">
        <v>2</v>
      </c>
    </row>
    <row r="32" spans="2:19" x14ac:dyDescent="0.45">
      <c r="B32" s="31">
        <v>16</v>
      </c>
      <c r="C32" s="32"/>
      <c r="D32" s="32"/>
      <c r="E32" s="32" t="str">
        <f t="shared" si="0"/>
        <v/>
      </c>
      <c r="F32" s="32"/>
      <c r="G32" s="13"/>
      <c r="H32" s="33"/>
      <c r="I32" s="36"/>
      <c r="J32" s="35"/>
      <c r="K32" s="33"/>
      <c r="L32" s="83"/>
      <c r="M32" s="88"/>
      <c r="N32" s="83"/>
      <c r="O32" s="135" t="str">
        <f t="shared" si="1"/>
        <v/>
      </c>
      <c r="R32" t="s">
        <v>47</v>
      </c>
    </row>
    <row r="33" spans="1:15" x14ac:dyDescent="0.45">
      <c r="B33" s="18">
        <v>17</v>
      </c>
      <c r="C33" s="19"/>
      <c r="D33" s="19"/>
      <c r="E33" s="19" t="str">
        <f t="shared" si="0"/>
        <v/>
      </c>
      <c r="F33" s="19"/>
      <c r="G33" s="13"/>
      <c r="H33" s="20"/>
      <c r="I33" s="23"/>
      <c r="J33" s="22"/>
      <c r="K33" s="20"/>
      <c r="L33" s="80"/>
      <c r="M33" s="86"/>
      <c r="N33" s="79"/>
      <c r="O33" s="136" t="str">
        <f t="shared" si="1"/>
        <v/>
      </c>
    </row>
    <row r="34" spans="1:15" x14ac:dyDescent="0.45">
      <c r="B34" s="18">
        <v>18</v>
      </c>
      <c r="C34" s="19"/>
      <c r="D34" s="19"/>
      <c r="E34" s="19" t="str">
        <f t="shared" si="0"/>
        <v/>
      </c>
      <c r="F34" s="19"/>
      <c r="G34" s="13"/>
      <c r="H34" s="20"/>
      <c r="I34" s="23"/>
      <c r="J34" s="22"/>
      <c r="K34" s="20"/>
      <c r="L34" s="80"/>
      <c r="M34" s="86"/>
      <c r="N34" s="79"/>
      <c r="O34" s="136" t="str">
        <f t="shared" si="1"/>
        <v/>
      </c>
    </row>
    <row r="35" spans="1:15" x14ac:dyDescent="0.45">
      <c r="B35" s="18">
        <v>19</v>
      </c>
      <c r="C35" s="19"/>
      <c r="D35" s="19"/>
      <c r="E35" s="19" t="str">
        <f t="shared" si="0"/>
        <v/>
      </c>
      <c r="F35" s="19"/>
      <c r="G35" s="13"/>
      <c r="H35" s="20"/>
      <c r="I35" s="23"/>
      <c r="J35" s="22"/>
      <c r="K35" s="20"/>
      <c r="L35" s="80"/>
      <c r="M35" s="86"/>
      <c r="N35" s="79"/>
      <c r="O35" s="136" t="str">
        <f t="shared" si="1"/>
        <v/>
      </c>
    </row>
    <row r="36" spans="1:15" ht="18.600000000000001" thickBot="1" x14ac:dyDescent="0.5">
      <c r="B36" s="37">
        <v>20</v>
      </c>
      <c r="C36" s="4"/>
      <c r="D36" s="4"/>
      <c r="E36" s="4" t="str">
        <f t="shared" si="0"/>
        <v/>
      </c>
      <c r="F36" s="4"/>
      <c r="G36" s="26"/>
      <c r="H36" s="6"/>
      <c r="I36" s="7"/>
      <c r="J36" s="8"/>
      <c r="K36" s="6"/>
      <c r="L36" s="77"/>
      <c r="M36" s="89"/>
      <c r="N36" s="92"/>
      <c r="O36" s="137" t="str">
        <f t="shared" si="1"/>
        <v/>
      </c>
    </row>
    <row r="37" spans="1:15" x14ac:dyDescent="0.45">
      <c r="B37" s="11">
        <v>21</v>
      </c>
      <c r="C37" s="12"/>
      <c r="D37" s="12"/>
      <c r="E37" s="12" t="str">
        <f t="shared" si="0"/>
        <v/>
      </c>
      <c r="F37" s="12"/>
      <c r="G37" s="13"/>
      <c r="H37" s="14"/>
      <c r="I37" s="17"/>
      <c r="J37" s="16"/>
      <c r="K37" s="14"/>
      <c r="L37" s="79"/>
      <c r="M37" s="86"/>
      <c r="N37" s="79"/>
      <c r="O37" s="135" t="str">
        <f t="shared" si="1"/>
        <v/>
      </c>
    </row>
    <row r="38" spans="1:15" x14ac:dyDescent="0.45">
      <c r="B38" s="18">
        <v>22</v>
      </c>
      <c r="C38" s="19"/>
      <c r="D38" s="19"/>
      <c r="E38" s="19" t="str">
        <f t="shared" si="0"/>
        <v/>
      </c>
      <c r="F38" s="19"/>
      <c r="G38" s="13"/>
      <c r="H38" s="20"/>
      <c r="I38" s="23"/>
      <c r="J38" s="22"/>
      <c r="K38" s="20"/>
      <c r="L38" s="80"/>
      <c r="M38" s="86"/>
      <c r="N38" s="79"/>
      <c r="O38" s="136" t="str">
        <f t="shared" si="1"/>
        <v/>
      </c>
    </row>
    <row r="39" spans="1:15" x14ac:dyDescent="0.45">
      <c r="B39" s="18">
        <v>23</v>
      </c>
      <c r="C39" s="19"/>
      <c r="D39" s="19"/>
      <c r="E39" s="19" t="str">
        <f t="shared" si="0"/>
        <v/>
      </c>
      <c r="F39" s="19"/>
      <c r="G39" s="13"/>
      <c r="H39" s="20"/>
      <c r="I39" s="23"/>
      <c r="J39" s="22"/>
      <c r="K39" s="20"/>
      <c r="L39" s="80"/>
      <c r="M39" s="86"/>
      <c r="N39" s="79"/>
      <c r="O39" s="136" t="str">
        <f t="shared" si="1"/>
        <v/>
      </c>
    </row>
    <row r="40" spans="1:15" x14ac:dyDescent="0.45">
      <c r="B40" s="18">
        <v>24</v>
      </c>
      <c r="C40" s="19"/>
      <c r="D40" s="19"/>
      <c r="E40" s="19" t="str">
        <f t="shared" si="0"/>
        <v/>
      </c>
      <c r="F40" s="19"/>
      <c r="G40" s="13"/>
      <c r="H40" s="20"/>
      <c r="I40" s="23"/>
      <c r="J40" s="22"/>
      <c r="K40" s="20"/>
      <c r="L40" s="80"/>
      <c r="M40" s="86"/>
      <c r="N40" s="79"/>
      <c r="O40" s="136" t="str">
        <f t="shared" si="1"/>
        <v/>
      </c>
    </row>
    <row r="41" spans="1:15" ht="18.600000000000001" thickBot="1" x14ac:dyDescent="0.5">
      <c r="B41" s="37">
        <v>25</v>
      </c>
      <c r="C41" s="4"/>
      <c r="D41" s="4"/>
      <c r="E41" s="4" t="str">
        <f t="shared" si="0"/>
        <v/>
      </c>
      <c r="F41" s="4"/>
      <c r="G41" s="26"/>
      <c r="H41" s="6"/>
      <c r="I41" s="7"/>
      <c r="J41" s="8"/>
      <c r="K41" s="6"/>
      <c r="L41" s="77"/>
      <c r="M41" s="87"/>
      <c r="N41" s="91"/>
      <c r="O41" s="137" t="str">
        <f t="shared" si="1"/>
        <v/>
      </c>
    </row>
    <row r="42" spans="1:15" x14ac:dyDescent="0.45">
      <c r="B42" s="11">
        <v>26</v>
      </c>
      <c r="C42" s="12"/>
      <c r="D42" s="12"/>
      <c r="E42" s="12" t="str">
        <f t="shared" si="0"/>
        <v/>
      </c>
      <c r="F42" s="12"/>
      <c r="G42" s="13"/>
      <c r="H42" s="14"/>
      <c r="I42" s="17"/>
      <c r="J42" s="16"/>
      <c r="K42" s="14"/>
      <c r="L42" s="79"/>
      <c r="M42" s="88"/>
      <c r="N42" s="83"/>
      <c r="O42" s="138" t="str">
        <f t="shared" si="1"/>
        <v/>
      </c>
    </row>
    <row r="43" spans="1:15" x14ac:dyDescent="0.45">
      <c r="B43" s="18">
        <v>27</v>
      </c>
      <c r="C43" s="19"/>
      <c r="D43" s="19"/>
      <c r="E43" s="19" t="str">
        <f t="shared" si="0"/>
        <v/>
      </c>
      <c r="F43" s="19"/>
      <c r="G43" s="13"/>
      <c r="H43" s="20"/>
      <c r="I43" s="23"/>
      <c r="J43" s="22"/>
      <c r="K43" s="20"/>
      <c r="L43" s="80"/>
      <c r="M43" s="86"/>
      <c r="N43" s="79"/>
      <c r="O43" s="136" t="str">
        <f t="shared" si="1"/>
        <v/>
      </c>
    </row>
    <row r="44" spans="1:15" x14ac:dyDescent="0.45">
      <c r="B44" s="18">
        <v>28</v>
      </c>
      <c r="C44" s="19"/>
      <c r="D44" s="19"/>
      <c r="E44" s="19" t="str">
        <f t="shared" si="0"/>
        <v/>
      </c>
      <c r="F44" s="19"/>
      <c r="G44" s="13"/>
      <c r="H44" s="20"/>
      <c r="I44" s="23"/>
      <c r="J44" s="22"/>
      <c r="K44" s="20"/>
      <c r="L44" s="80"/>
      <c r="M44" s="86"/>
      <c r="N44" s="79"/>
      <c r="O44" s="136" t="str">
        <f t="shared" si="1"/>
        <v/>
      </c>
    </row>
    <row r="45" spans="1:15" x14ac:dyDescent="0.45">
      <c r="B45" s="18">
        <v>29</v>
      </c>
      <c r="C45" s="19"/>
      <c r="D45" s="19"/>
      <c r="E45" s="19" t="str">
        <f t="shared" si="0"/>
        <v/>
      </c>
      <c r="F45" s="19"/>
      <c r="G45" s="13"/>
      <c r="H45" s="20"/>
      <c r="I45" s="23"/>
      <c r="J45" s="22"/>
      <c r="K45" s="20"/>
      <c r="L45" s="80"/>
      <c r="M45" s="86"/>
      <c r="N45" s="79"/>
      <c r="O45" s="136" t="str">
        <f t="shared" si="1"/>
        <v/>
      </c>
    </row>
    <row r="46" spans="1:15" ht="18.600000000000001" thickBot="1" x14ac:dyDescent="0.5">
      <c r="B46" s="37">
        <v>30</v>
      </c>
      <c r="C46" s="4"/>
      <c r="D46" s="4"/>
      <c r="E46" s="4" t="str">
        <f t="shared" si="0"/>
        <v/>
      </c>
      <c r="F46" s="4"/>
      <c r="G46" s="26"/>
      <c r="H46" s="6"/>
      <c r="I46" s="7"/>
      <c r="J46" s="8"/>
      <c r="K46" s="6"/>
      <c r="L46" s="77"/>
      <c r="M46" s="89"/>
      <c r="N46" s="92"/>
      <c r="O46" s="137" t="str">
        <f t="shared" si="1"/>
        <v/>
      </c>
    </row>
    <row r="48" spans="1:15" x14ac:dyDescent="0.45">
      <c r="A48" s="389" t="s">
        <v>129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</row>
    <row r="49" spans="1:39" ht="7.2" customHeight="1" x14ac:dyDescent="0.45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</row>
    <row r="50" spans="1:39" x14ac:dyDescent="0.45">
      <c r="A50" s="380" t="s">
        <v>98</v>
      </c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70"/>
      <c r="N50" s="70"/>
      <c r="O50" s="70"/>
    </row>
    <row r="51" spans="1:39" ht="7.2" customHeight="1" x14ac:dyDescent="0.45">
      <c r="A51" s="380"/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70"/>
      <c r="N51" s="70"/>
      <c r="O51" s="70"/>
    </row>
    <row r="52" spans="1:39" x14ac:dyDescent="0.45">
      <c r="A52" s="380" t="s">
        <v>99</v>
      </c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70"/>
    </row>
    <row r="54" spans="1:39" ht="19.8" x14ac:dyDescent="0.45">
      <c r="C54" s="378" t="s">
        <v>31</v>
      </c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71"/>
      <c r="R54" s="38"/>
      <c r="S54" s="38"/>
      <c r="T54" s="38"/>
    </row>
    <row r="55" spans="1:39" ht="19.8" x14ac:dyDescent="0.45">
      <c r="R55" s="38"/>
      <c r="S55" s="38"/>
      <c r="T55" s="38"/>
    </row>
    <row r="56" spans="1:39" x14ac:dyDescent="0.45">
      <c r="B56" s="362" t="s">
        <v>128</v>
      </c>
      <c r="C56" s="362"/>
      <c r="D56" s="362"/>
      <c r="E56" s="362"/>
      <c r="Y56" s="3"/>
      <c r="Z56" s="3"/>
    </row>
    <row r="57" spans="1:39" x14ac:dyDescent="0.45">
      <c r="T57" s="3"/>
    </row>
    <row r="58" spans="1:39" s="241" customFormat="1" ht="18" customHeight="1" x14ac:dyDescent="0.45">
      <c r="C58" s="382" t="s">
        <v>32</v>
      </c>
      <c r="D58" s="384" t="str">
        <f>IF(D8="","",D8)</f>
        <v>1中学校</v>
      </c>
      <c r="E58" s="384"/>
      <c r="F58" s="384"/>
      <c r="G58" s="384"/>
      <c r="H58" s="382" t="s">
        <v>33</v>
      </c>
      <c r="I58" s="384">
        <f>参加申込書!B15</f>
        <v>6</v>
      </c>
      <c r="J58" s="384"/>
      <c r="K58" s="384"/>
      <c r="L58" s="384"/>
      <c r="M58" s="381" t="s">
        <v>34</v>
      </c>
      <c r="N58" s="381"/>
      <c r="O58" s="242"/>
      <c r="U58" s="243"/>
      <c r="Y58" s="242"/>
      <c r="Z58" s="242"/>
    </row>
    <row r="59" spans="1:39" s="241" customFormat="1" ht="18" customHeight="1" x14ac:dyDescent="0.45">
      <c r="C59" s="383"/>
      <c r="D59" s="385"/>
      <c r="E59" s="385"/>
      <c r="F59" s="385"/>
      <c r="G59" s="385"/>
      <c r="H59" s="383"/>
      <c r="I59" s="385"/>
      <c r="J59" s="385"/>
      <c r="K59" s="385"/>
      <c r="L59" s="385"/>
      <c r="M59" s="386"/>
      <c r="N59" s="386"/>
      <c r="O59" s="242"/>
      <c r="P59" s="243"/>
      <c r="Q59" s="243"/>
      <c r="U59" s="243"/>
    </row>
    <row r="60" spans="1:39" s="241" customFormat="1" ht="13.2" x14ac:dyDescent="0.45">
      <c r="U60" s="243"/>
      <c r="Y60" s="242"/>
      <c r="Z60" s="242"/>
    </row>
    <row r="61" spans="1:39" s="241" customFormat="1" ht="25.8" customHeight="1" x14ac:dyDescent="0.45">
      <c r="G61" s="387" t="s">
        <v>106</v>
      </c>
      <c r="H61" s="387"/>
      <c r="I61" s="388">
        <f>参加申込書!C26</f>
        <v>13</v>
      </c>
      <c r="J61" s="388"/>
      <c r="K61" s="388"/>
      <c r="L61" s="388"/>
      <c r="M61" s="388"/>
      <c r="N61" s="388"/>
      <c r="U61" s="243"/>
      <c r="Y61" s="242"/>
      <c r="Z61" s="381"/>
      <c r="AA61" s="381"/>
      <c r="AB61" s="381"/>
      <c r="AC61" s="381"/>
      <c r="AD61" s="381"/>
    </row>
    <row r="62" spans="1:39" s="241" customFormat="1" ht="21" x14ac:dyDescent="0.45">
      <c r="H62" s="212"/>
      <c r="I62" s="379" t="s">
        <v>107</v>
      </c>
      <c r="J62" s="379"/>
      <c r="K62" s="379"/>
      <c r="L62" s="379"/>
      <c r="M62" s="379"/>
      <c r="N62" s="379"/>
      <c r="U62" s="243"/>
    </row>
    <row r="63" spans="1:39" ht="17.25" customHeight="1" x14ac:dyDescent="0.45">
      <c r="P63" s="3"/>
      <c r="Q63" s="3"/>
      <c r="AM63" s="39"/>
    </row>
    <row r="64" spans="1:39" ht="17.25" customHeight="1" x14ac:dyDescent="0.45">
      <c r="P64" s="3"/>
      <c r="Q64" s="3"/>
    </row>
    <row r="65" ht="17.25" customHeight="1" x14ac:dyDescent="0.45"/>
    <row r="69" ht="13.5" customHeight="1" x14ac:dyDescent="0.45"/>
    <row r="70" ht="13.5" customHeight="1" x14ac:dyDescent="0.45"/>
  </sheetData>
  <protectedRanges>
    <protectedRange password="E8F7" sqref="D58:D59 I58" name="範囲1_1_1"/>
  </protectedRanges>
  <mergeCells count="44">
    <mergeCell ref="D11:G12"/>
    <mergeCell ref="T15:U15"/>
    <mergeCell ref="L5:N5"/>
    <mergeCell ref="L4:N4"/>
    <mergeCell ref="O14:O15"/>
    <mergeCell ref="H11:H12"/>
    <mergeCell ref="I11:N11"/>
    <mergeCell ref="I12:N12"/>
    <mergeCell ref="J10:N10"/>
    <mergeCell ref="J8:N8"/>
    <mergeCell ref="A48:O48"/>
    <mergeCell ref="A52:N52"/>
    <mergeCell ref="M14:M15"/>
    <mergeCell ref="N14:N15"/>
    <mergeCell ref="I9:N9"/>
    <mergeCell ref="B13:N13"/>
    <mergeCell ref="B14:B15"/>
    <mergeCell ref="C14:C15"/>
    <mergeCell ref="D14:D15"/>
    <mergeCell ref="E14:E15"/>
    <mergeCell ref="F14:F15"/>
    <mergeCell ref="G14:I14"/>
    <mergeCell ref="J14:L14"/>
    <mergeCell ref="B11:C12"/>
    <mergeCell ref="B8:C10"/>
    <mergeCell ref="H8:H10"/>
    <mergeCell ref="Z61:AD61"/>
    <mergeCell ref="C58:C59"/>
    <mergeCell ref="D58:G59"/>
    <mergeCell ref="H58:H59"/>
    <mergeCell ref="I58:L59"/>
    <mergeCell ref="M58:N59"/>
    <mergeCell ref="G61:H61"/>
    <mergeCell ref="I61:N61"/>
    <mergeCell ref="C54:N54"/>
    <mergeCell ref="B56:E56"/>
    <mergeCell ref="I62:N62"/>
    <mergeCell ref="A50:L50"/>
    <mergeCell ref="A51:L51"/>
    <mergeCell ref="B1:N2"/>
    <mergeCell ref="B4:C4"/>
    <mergeCell ref="E4:J5"/>
    <mergeCell ref="B5:C6"/>
    <mergeCell ref="D8:G10"/>
  </mergeCells>
  <phoneticPr fontId="3"/>
  <dataValidations count="8">
    <dataValidation type="list" allowBlank="1" showInputMessage="1" showErrorMessage="1" sqref="F16" xr:uid="{B45AFE35-B5DD-4A42-8202-983D3A08F94F}">
      <formula1>$Q$30:$Q$32</formula1>
    </dataValidation>
    <dataValidation type="list" allowBlank="1" showInputMessage="1" showErrorMessage="1" sqref="H16 K16" xr:uid="{6306C4B3-6C9D-4A0B-96A1-ABE4D6C6AC59}">
      <formula1>$Q$22:$Q$25</formula1>
    </dataValidation>
    <dataValidation type="list" allowBlank="1" showInputMessage="1" showErrorMessage="1" sqref="G16 J16" xr:uid="{7518FD26-13D5-4887-9550-19E9633DB9CE}">
      <formula1>$R$16:$R$30</formula1>
    </dataValidation>
    <dataValidation type="list" allowBlank="1" showInputMessage="1" showErrorMessage="1" sqref="M17:N46" xr:uid="{5DABF9BE-A6B4-48EF-B7F3-4118011DA9FE}">
      <formula1>$R$30:$R$32</formula1>
    </dataValidation>
    <dataValidation imeMode="off" allowBlank="1" showInputMessage="1" showErrorMessage="1" prompt="50　　100　　200" sqref="G61" xr:uid="{2CE8DF4A-DAD7-4676-A197-35A4618A6223}"/>
    <dataValidation type="list" allowBlank="1" showInputMessage="1" showErrorMessage="1" sqref="G17:G46 J17:J46" xr:uid="{03A15863-0531-48AF-AB3B-8D97E1D0DAB1}">
      <formula1>$R$16:$R$25</formula1>
    </dataValidation>
    <dataValidation type="list" allowBlank="1" showInputMessage="1" showErrorMessage="1" sqref="H17:H46 K17:K46" xr:uid="{948BB789-915F-4314-B7A6-BABCD904870C}">
      <formula1>$Q$22:$Q$24</formula1>
    </dataValidation>
    <dataValidation type="list" allowBlank="1" showInputMessage="1" showErrorMessage="1" sqref="F17:F46" xr:uid="{E03736EC-6E9D-46B8-B718-28C255D4643B}">
      <formula1>$Q$30:$Q$31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360" verticalDpi="36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B39A4-383E-4935-B64D-794F13467658}">
  <dimension ref="A1:AM70"/>
  <sheetViews>
    <sheetView view="pageBreakPreview" topLeftCell="A12" zoomScale="126" zoomScaleNormal="100" zoomScaleSheetLayoutView="126" workbookViewId="0">
      <selection activeCell="L17" sqref="L17"/>
    </sheetView>
  </sheetViews>
  <sheetFormatPr defaultColWidth="8.09765625" defaultRowHeight="18" x14ac:dyDescent="0.45"/>
  <cols>
    <col min="1" max="1" width="1.8984375" customWidth="1"/>
    <col min="2" max="2" width="3.69921875" customWidth="1"/>
    <col min="3" max="3" width="11.3984375" customWidth="1"/>
    <col min="4" max="4" width="13.296875" customWidth="1"/>
    <col min="5" max="5" width="6.5" customWidth="1"/>
    <col min="6" max="6" width="5" bestFit="1" customWidth="1"/>
    <col min="7" max="7" width="10.09765625" bestFit="1" customWidth="1"/>
    <col min="8" max="9" width="8.59765625" bestFit="1" customWidth="1"/>
    <col min="14" max="15" width="7.69921875" customWidth="1"/>
    <col min="16" max="16" width="1.59765625" customWidth="1"/>
    <col min="17" max="18" width="12.69921875" hidden="1" customWidth="1"/>
    <col min="19" max="20" width="12.69921875" customWidth="1"/>
    <col min="21" max="21" width="12.3984375" style="71" bestFit="1" customWidth="1"/>
  </cols>
  <sheetData>
    <row r="1" spans="2:28" ht="13.5" customHeight="1" x14ac:dyDescent="0.45">
      <c r="B1" s="361" t="s">
        <v>140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40"/>
      <c r="P1" s="40"/>
      <c r="Q1" s="40"/>
    </row>
    <row r="2" spans="2:28" ht="13.5" customHeight="1" x14ac:dyDescent="0.45"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40"/>
      <c r="P2" s="40"/>
      <c r="Q2" s="40"/>
    </row>
    <row r="3" spans="2:28" ht="13.5" customHeight="1" thickBot="1" x14ac:dyDescent="0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28" ht="13.5" customHeight="1" thickBot="1" x14ac:dyDescent="0.5">
      <c r="B4" s="362"/>
      <c r="C4" s="362"/>
      <c r="E4" s="363" t="s">
        <v>0</v>
      </c>
      <c r="F4" s="364"/>
      <c r="G4" s="364"/>
      <c r="H4" s="364"/>
      <c r="I4" s="364"/>
      <c r="J4" s="365"/>
      <c r="L4" s="417" t="s">
        <v>55</v>
      </c>
      <c r="M4" s="417"/>
      <c r="N4" s="417"/>
      <c r="O4" s="90"/>
      <c r="P4" s="2"/>
      <c r="Q4" s="65"/>
      <c r="R4" s="2"/>
      <c r="S4" s="2"/>
    </row>
    <row r="5" spans="2:28" ht="18.600000000000001" thickBot="1" x14ac:dyDescent="0.5">
      <c r="B5" s="427"/>
      <c r="C5" s="427"/>
      <c r="E5" s="366"/>
      <c r="F5" s="367"/>
      <c r="G5" s="367"/>
      <c r="H5" s="367"/>
      <c r="I5" s="367"/>
      <c r="J5" s="368"/>
      <c r="L5" s="414" t="s">
        <v>1</v>
      </c>
      <c r="M5" s="415"/>
      <c r="N5" s="416"/>
      <c r="O5" s="66"/>
      <c r="Q5" s="66"/>
    </row>
    <row r="6" spans="2:28" ht="8.25" customHeight="1" x14ac:dyDescent="0.45">
      <c r="B6" s="427"/>
      <c r="C6" s="427"/>
      <c r="AA6" s="3"/>
      <c r="AB6" s="3"/>
    </row>
    <row r="7" spans="2:28" ht="6" customHeight="1" thickBot="1" x14ac:dyDescent="0.5">
      <c r="W7" s="3"/>
      <c r="AA7" s="3"/>
      <c r="AB7" s="3"/>
    </row>
    <row r="8" spans="2:28" x14ac:dyDescent="0.45">
      <c r="B8" s="390" t="s">
        <v>102</v>
      </c>
      <c r="C8" s="401"/>
      <c r="D8" s="370" t="str">
        <f>IF(参加申込書!A2="","",参加申込書!A2&amp;"中学校")</f>
        <v>1中学校</v>
      </c>
      <c r="E8" s="371"/>
      <c r="F8" s="371"/>
      <c r="G8" s="372"/>
      <c r="H8" s="370" t="s">
        <v>2</v>
      </c>
      <c r="I8" s="249" t="s">
        <v>137</v>
      </c>
      <c r="J8" s="425">
        <f>参加申込書!B6</f>
        <v>3</v>
      </c>
      <c r="K8" s="425"/>
      <c r="L8" s="425"/>
      <c r="M8" s="425"/>
      <c r="N8" s="426"/>
      <c r="O8" s="67"/>
      <c r="Q8" s="67"/>
    </row>
    <row r="9" spans="2:28" ht="13.5" customHeight="1" x14ac:dyDescent="0.45">
      <c r="B9" s="405"/>
      <c r="C9" s="406"/>
      <c r="D9" s="373"/>
      <c r="E9" s="362"/>
      <c r="F9" s="362"/>
      <c r="G9" s="374"/>
      <c r="H9" s="373"/>
      <c r="I9" s="394">
        <f>参加申込書!B7</f>
        <v>4</v>
      </c>
      <c r="J9" s="395"/>
      <c r="K9" s="395"/>
      <c r="L9" s="395"/>
      <c r="M9" s="395"/>
      <c r="N9" s="396"/>
      <c r="O9" s="67"/>
      <c r="Q9" s="67"/>
    </row>
    <row r="10" spans="2:28" ht="14.25" customHeight="1" thickBot="1" x14ac:dyDescent="0.5">
      <c r="B10" s="391"/>
      <c r="C10" s="407"/>
      <c r="D10" s="375"/>
      <c r="E10" s="376"/>
      <c r="F10" s="376"/>
      <c r="G10" s="377"/>
      <c r="H10" s="375"/>
      <c r="I10" s="245" t="s">
        <v>133</v>
      </c>
      <c r="J10" s="423">
        <f>参加申込書!B8</f>
        <v>5</v>
      </c>
      <c r="K10" s="423"/>
      <c r="L10" s="423"/>
      <c r="M10" s="423"/>
      <c r="N10" s="424"/>
      <c r="O10" s="67"/>
      <c r="Q10" s="67"/>
    </row>
    <row r="11" spans="2:28" ht="14.25" customHeight="1" x14ac:dyDescent="0.45">
      <c r="B11" s="404" t="s">
        <v>105</v>
      </c>
      <c r="C11" s="372"/>
      <c r="D11" s="408">
        <f>IF(参加申込書!B4="","",参加申込書!B4)</f>
        <v>2</v>
      </c>
      <c r="E11" s="409"/>
      <c r="F11" s="409"/>
      <c r="G11" s="410"/>
      <c r="H11" s="418" t="s">
        <v>3</v>
      </c>
      <c r="I11" s="420" t="s">
        <v>97</v>
      </c>
      <c r="J11" s="421"/>
      <c r="K11" s="421"/>
      <c r="L11" s="421"/>
      <c r="M11" s="421"/>
      <c r="N11" s="422"/>
      <c r="O11" s="68"/>
      <c r="Q11" s="68"/>
    </row>
    <row r="12" spans="2:28" ht="26.25" customHeight="1" thickBot="1" x14ac:dyDescent="0.5">
      <c r="B12" s="375"/>
      <c r="C12" s="377"/>
      <c r="D12" s="411"/>
      <c r="E12" s="412"/>
      <c r="F12" s="412"/>
      <c r="G12" s="413"/>
      <c r="H12" s="419"/>
      <c r="I12" s="375">
        <f>IF(参加申込書!B17="","",参加申込書!B17)</f>
        <v>7</v>
      </c>
      <c r="J12" s="376"/>
      <c r="K12" s="376"/>
      <c r="L12" s="376"/>
      <c r="M12" s="376"/>
      <c r="N12" s="377"/>
      <c r="O12" s="3"/>
      <c r="Q12" s="3"/>
    </row>
    <row r="13" spans="2:28" ht="18.600000000000001" thickBot="1" x14ac:dyDescent="0.5">
      <c r="B13" s="397" t="s">
        <v>54</v>
      </c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69"/>
      <c r="P13" s="69"/>
      <c r="Q13" s="69"/>
    </row>
    <row r="14" spans="2:28" x14ac:dyDescent="0.45">
      <c r="B14" s="398" t="s">
        <v>4</v>
      </c>
      <c r="C14" s="399" t="s">
        <v>5</v>
      </c>
      <c r="D14" s="399" t="s">
        <v>6</v>
      </c>
      <c r="E14" s="399" t="s">
        <v>7</v>
      </c>
      <c r="F14" s="399" t="s">
        <v>8</v>
      </c>
      <c r="G14" s="398" t="s">
        <v>9</v>
      </c>
      <c r="H14" s="399"/>
      <c r="I14" s="401"/>
      <c r="J14" s="402" t="s">
        <v>10</v>
      </c>
      <c r="K14" s="399"/>
      <c r="L14" s="403"/>
      <c r="M14" s="390" t="s">
        <v>44</v>
      </c>
      <c r="N14" s="392" t="s">
        <v>45</v>
      </c>
      <c r="O14" s="324" t="s">
        <v>49</v>
      </c>
    </row>
    <row r="15" spans="2:28" ht="18.600000000000001" thickBot="1" x14ac:dyDescent="0.5">
      <c r="B15" s="391"/>
      <c r="C15" s="400"/>
      <c r="D15" s="400"/>
      <c r="E15" s="400"/>
      <c r="F15" s="400"/>
      <c r="G15" s="5" t="s">
        <v>11</v>
      </c>
      <c r="H15" s="6" t="s">
        <v>12</v>
      </c>
      <c r="I15" s="7" t="s">
        <v>13</v>
      </c>
      <c r="J15" s="8" t="s">
        <v>11</v>
      </c>
      <c r="K15" s="6" t="s">
        <v>12</v>
      </c>
      <c r="L15" s="77" t="s">
        <v>13</v>
      </c>
      <c r="M15" s="391"/>
      <c r="N15" s="393"/>
      <c r="O15" s="326"/>
      <c r="T15" s="378"/>
      <c r="U15" s="378"/>
    </row>
    <row r="16" spans="2:28" ht="18.600000000000001" thickBot="1" x14ac:dyDescent="0.5">
      <c r="B16" s="72" t="s">
        <v>41</v>
      </c>
      <c r="C16" s="94" t="s">
        <v>51</v>
      </c>
      <c r="D16" s="94" t="s">
        <v>52</v>
      </c>
      <c r="E16" s="94" t="s">
        <v>91</v>
      </c>
      <c r="F16" s="94">
        <v>2</v>
      </c>
      <c r="G16" s="125" t="s">
        <v>19</v>
      </c>
      <c r="H16" s="95" t="s">
        <v>141</v>
      </c>
      <c r="I16" s="96" t="s">
        <v>86</v>
      </c>
      <c r="J16" s="97" t="s">
        <v>19</v>
      </c>
      <c r="K16" s="95" t="s">
        <v>143</v>
      </c>
      <c r="L16" s="144" t="s">
        <v>94</v>
      </c>
      <c r="M16" s="125" t="s">
        <v>47</v>
      </c>
      <c r="N16" s="126">
        <v>2</v>
      </c>
      <c r="O16" s="127" t="s">
        <v>50</v>
      </c>
      <c r="Q16" s="9" t="s">
        <v>14</v>
      </c>
      <c r="R16" s="250" t="s">
        <v>15</v>
      </c>
    </row>
    <row r="17" spans="2:19" x14ac:dyDescent="0.45">
      <c r="B17" s="11">
        <v>1</v>
      </c>
      <c r="C17" s="98"/>
      <c r="D17" s="98"/>
      <c r="E17" s="216" t="str">
        <f>IF(C17="","","女子")</f>
        <v/>
      </c>
      <c r="F17" s="98"/>
      <c r="G17" s="99"/>
      <c r="H17" s="100"/>
      <c r="I17" s="101"/>
      <c r="J17" s="102"/>
      <c r="K17" s="100"/>
      <c r="L17" s="143"/>
      <c r="M17" s="128"/>
      <c r="N17" s="103"/>
      <c r="O17" s="139" t="str">
        <f>IF(C17="","",IF(参加申込書!A2="","",参加申込書!A2&amp;"中"))</f>
        <v/>
      </c>
      <c r="Q17" t="s">
        <v>18</v>
      </c>
      <c r="R17" t="s">
        <v>19</v>
      </c>
      <c r="S17" s="10"/>
    </row>
    <row r="18" spans="2:19" x14ac:dyDescent="0.45">
      <c r="B18" s="18">
        <v>2</v>
      </c>
      <c r="C18" s="104"/>
      <c r="D18" s="104"/>
      <c r="E18" s="104" t="str">
        <f t="shared" ref="E18:E46" si="0">IF(C18="","","女子")</f>
        <v/>
      </c>
      <c r="F18" s="104"/>
      <c r="G18" s="99"/>
      <c r="H18" s="105"/>
      <c r="I18" s="106"/>
      <c r="J18" s="107"/>
      <c r="K18" s="105"/>
      <c r="L18" s="108"/>
      <c r="M18" s="128"/>
      <c r="N18" s="103"/>
      <c r="O18" s="140" t="str">
        <f t="shared" ref="O18:O46" si="1">IF(C18="","",$O$17)</f>
        <v/>
      </c>
      <c r="Q18" t="s">
        <v>20</v>
      </c>
      <c r="R18" t="s">
        <v>22</v>
      </c>
      <c r="S18" s="10"/>
    </row>
    <row r="19" spans="2:19" x14ac:dyDescent="0.45">
      <c r="B19" s="18">
        <v>3</v>
      </c>
      <c r="C19" s="104"/>
      <c r="D19" s="104"/>
      <c r="E19" s="104" t="str">
        <f t="shared" si="0"/>
        <v/>
      </c>
      <c r="F19" s="104"/>
      <c r="G19" s="99"/>
      <c r="H19" s="105"/>
      <c r="I19" s="106"/>
      <c r="J19" s="107"/>
      <c r="K19" s="105"/>
      <c r="L19" s="108"/>
      <c r="M19" s="128"/>
      <c r="N19" s="103"/>
      <c r="O19" s="140" t="str">
        <f t="shared" si="1"/>
        <v/>
      </c>
      <c r="Q19" t="s">
        <v>21</v>
      </c>
      <c r="R19" t="s">
        <v>25</v>
      </c>
      <c r="S19" s="10"/>
    </row>
    <row r="20" spans="2:19" x14ac:dyDescent="0.45">
      <c r="B20" s="18">
        <v>4</v>
      </c>
      <c r="C20" s="104"/>
      <c r="D20" s="104"/>
      <c r="E20" s="104" t="str">
        <f t="shared" si="0"/>
        <v/>
      </c>
      <c r="F20" s="104"/>
      <c r="G20" s="99"/>
      <c r="H20" s="105"/>
      <c r="I20" s="106"/>
      <c r="J20" s="107"/>
      <c r="K20" s="105"/>
      <c r="L20" s="109"/>
      <c r="M20" s="128"/>
      <c r="N20" s="103"/>
      <c r="O20" s="140" t="str">
        <f t="shared" si="1"/>
        <v/>
      </c>
      <c r="Q20" t="s">
        <v>24</v>
      </c>
      <c r="R20" t="s">
        <v>17</v>
      </c>
      <c r="S20" s="10"/>
    </row>
    <row r="21" spans="2:19" ht="18.600000000000001" thickBot="1" x14ac:dyDescent="0.5">
      <c r="B21" s="24">
        <v>5</v>
      </c>
      <c r="C21" s="110"/>
      <c r="D21" s="110"/>
      <c r="E21" s="110" t="str">
        <f t="shared" si="0"/>
        <v/>
      </c>
      <c r="F21" s="110"/>
      <c r="G21" s="111"/>
      <c r="H21" s="112"/>
      <c r="I21" s="113"/>
      <c r="J21" s="114"/>
      <c r="K21" s="112"/>
      <c r="L21" s="115"/>
      <c r="M21" s="129"/>
      <c r="N21" s="130"/>
      <c r="O21" s="141" t="str">
        <f t="shared" si="1"/>
        <v/>
      </c>
      <c r="R21" t="s">
        <v>26</v>
      </c>
      <c r="S21" s="10"/>
    </row>
    <row r="22" spans="2:19" x14ac:dyDescent="0.45">
      <c r="B22" s="31">
        <v>6</v>
      </c>
      <c r="C22" s="116"/>
      <c r="D22" s="116"/>
      <c r="E22" s="116" t="str">
        <f t="shared" si="0"/>
        <v/>
      </c>
      <c r="F22" s="116"/>
      <c r="G22" s="99"/>
      <c r="H22" s="117"/>
      <c r="I22" s="118"/>
      <c r="J22" s="119"/>
      <c r="K22" s="117"/>
      <c r="L22" s="120"/>
      <c r="M22" s="131"/>
      <c r="N22" s="120"/>
      <c r="O22" s="139" t="str">
        <f t="shared" si="1"/>
        <v/>
      </c>
      <c r="Q22" t="s">
        <v>142</v>
      </c>
      <c r="R22" t="s">
        <v>27</v>
      </c>
      <c r="S22" s="10"/>
    </row>
    <row r="23" spans="2:19" x14ac:dyDescent="0.45">
      <c r="B23" s="18">
        <v>7</v>
      </c>
      <c r="C23" s="104"/>
      <c r="D23" s="104"/>
      <c r="E23" s="104" t="str">
        <f t="shared" si="0"/>
        <v/>
      </c>
      <c r="F23" s="104"/>
      <c r="G23" s="99"/>
      <c r="H23" s="105"/>
      <c r="I23" s="106"/>
      <c r="J23" s="107"/>
      <c r="K23" s="105"/>
      <c r="L23" s="108"/>
      <c r="M23" s="128"/>
      <c r="N23" s="103"/>
      <c r="O23" s="140" t="str">
        <f t="shared" si="1"/>
        <v/>
      </c>
      <c r="Q23" t="s">
        <v>144</v>
      </c>
      <c r="R23" t="s">
        <v>28</v>
      </c>
      <c r="S23" s="10"/>
    </row>
    <row r="24" spans="2:19" x14ac:dyDescent="0.45">
      <c r="B24" s="18">
        <v>8</v>
      </c>
      <c r="C24" s="104"/>
      <c r="D24" s="104"/>
      <c r="E24" s="104" t="str">
        <f t="shared" si="0"/>
        <v/>
      </c>
      <c r="F24" s="104"/>
      <c r="G24" s="99"/>
      <c r="H24" s="105"/>
      <c r="I24" s="106"/>
      <c r="J24" s="107"/>
      <c r="K24" s="105"/>
      <c r="L24" s="108"/>
      <c r="M24" s="128"/>
      <c r="N24" s="103"/>
      <c r="O24" s="140" t="str">
        <f t="shared" si="1"/>
        <v/>
      </c>
      <c r="Q24" t="s">
        <v>145</v>
      </c>
      <c r="R24" t="s">
        <v>30</v>
      </c>
      <c r="S24" s="10"/>
    </row>
    <row r="25" spans="2:19" x14ac:dyDescent="0.45">
      <c r="B25" s="18">
        <v>9</v>
      </c>
      <c r="C25" s="104"/>
      <c r="D25" s="104"/>
      <c r="E25" s="104" t="str">
        <f t="shared" si="0"/>
        <v/>
      </c>
      <c r="F25" s="104"/>
      <c r="G25" s="99"/>
      <c r="H25" s="105"/>
      <c r="I25" s="106"/>
      <c r="J25" s="107"/>
      <c r="K25" s="105"/>
      <c r="L25" s="108"/>
      <c r="M25" s="128"/>
      <c r="N25" s="103"/>
      <c r="O25" s="140" t="str">
        <f t="shared" si="1"/>
        <v/>
      </c>
      <c r="R25" t="s">
        <v>23</v>
      </c>
      <c r="S25" s="10"/>
    </row>
    <row r="26" spans="2:19" ht="18.600000000000001" thickBot="1" x14ac:dyDescent="0.5">
      <c r="B26" s="24">
        <v>10</v>
      </c>
      <c r="C26" s="110"/>
      <c r="D26" s="110"/>
      <c r="E26" s="110" t="str">
        <f t="shared" si="0"/>
        <v/>
      </c>
      <c r="F26" s="110"/>
      <c r="G26" s="111"/>
      <c r="H26" s="112"/>
      <c r="I26" s="113"/>
      <c r="J26" s="114"/>
      <c r="K26" s="112"/>
      <c r="L26" s="115"/>
      <c r="M26" s="132"/>
      <c r="N26" s="133"/>
      <c r="O26" s="141" t="str">
        <f t="shared" si="1"/>
        <v/>
      </c>
    </row>
    <row r="27" spans="2:19" x14ac:dyDescent="0.45">
      <c r="B27" s="31">
        <v>11</v>
      </c>
      <c r="C27" s="116"/>
      <c r="D27" s="116"/>
      <c r="E27" s="116" t="str">
        <f t="shared" si="0"/>
        <v/>
      </c>
      <c r="F27" s="116"/>
      <c r="G27" s="99"/>
      <c r="H27" s="117"/>
      <c r="I27" s="118"/>
      <c r="J27" s="119"/>
      <c r="K27" s="117"/>
      <c r="L27" s="120"/>
      <c r="M27" s="128"/>
      <c r="N27" s="103"/>
      <c r="O27" s="139" t="str">
        <f t="shared" si="1"/>
        <v/>
      </c>
      <c r="Q27" t="s">
        <v>16</v>
      </c>
    </row>
    <row r="28" spans="2:19" x14ac:dyDescent="0.45">
      <c r="B28" s="18">
        <v>12</v>
      </c>
      <c r="C28" s="104"/>
      <c r="D28" s="104"/>
      <c r="E28" s="104" t="str">
        <f t="shared" si="0"/>
        <v/>
      </c>
      <c r="F28" s="104"/>
      <c r="G28" s="99"/>
      <c r="H28" s="105"/>
      <c r="I28" s="106"/>
      <c r="J28" s="107"/>
      <c r="K28" s="105"/>
      <c r="L28" s="108"/>
      <c r="M28" s="128"/>
      <c r="N28" s="103"/>
      <c r="O28" s="140" t="str">
        <f t="shared" si="1"/>
        <v/>
      </c>
      <c r="Q28" t="s">
        <v>29</v>
      </c>
    </row>
    <row r="29" spans="2:19" x14ac:dyDescent="0.45">
      <c r="B29" s="18">
        <v>13</v>
      </c>
      <c r="C29" s="104"/>
      <c r="D29" s="104"/>
      <c r="E29" s="104" t="str">
        <f t="shared" si="0"/>
        <v/>
      </c>
      <c r="F29" s="104"/>
      <c r="G29" s="99"/>
      <c r="H29" s="105"/>
      <c r="I29" s="106"/>
      <c r="J29" s="107"/>
      <c r="K29" s="105"/>
      <c r="L29" s="108"/>
      <c r="M29" s="128"/>
      <c r="N29" s="103"/>
      <c r="O29" s="140" t="str">
        <f t="shared" si="1"/>
        <v/>
      </c>
    </row>
    <row r="30" spans="2:19" x14ac:dyDescent="0.45">
      <c r="B30" s="18">
        <v>14</v>
      </c>
      <c r="C30" s="104"/>
      <c r="D30" s="104"/>
      <c r="E30" s="104" t="str">
        <f t="shared" si="0"/>
        <v/>
      </c>
      <c r="F30" s="104"/>
      <c r="G30" s="99"/>
      <c r="H30" s="105"/>
      <c r="I30" s="106"/>
      <c r="J30" s="107"/>
      <c r="K30" s="105"/>
      <c r="L30" s="108"/>
      <c r="M30" s="128"/>
      <c r="N30" s="103"/>
      <c r="O30" s="140" t="str">
        <f t="shared" si="1"/>
        <v/>
      </c>
      <c r="Q30" s="71">
        <v>1</v>
      </c>
      <c r="R30" s="71">
        <v>1</v>
      </c>
    </row>
    <row r="31" spans="2:19" ht="18.600000000000001" thickBot="1" x14ac:dyDescent="0.5">
      <c r="B31" s="24">
        <v>15</v>
      </c>
      <c r="C31" s="110"/>
      <c r="D31" s="110"/>
      <c r="E31" s="110" t="str">
        <f t="shared" si="0"/>
        <v/>
      </c>
      <c r="F31" s="110"/>
      <c r="G31" s="111"/>
      <c r="H31" s="112"/>
      <c r="I31" s="113"/>
      <c r="J31" s="114"/>
      <c r="K31" s="112"/>
      <c r="L31" s="115"/>
      <c r="M31" s="129"/>
      <c r="N31" s="130"/>
      <c r="O31" s="141" t="str">
        <f t="shared" si="1"/>
        <v/>
      </c>
      <c r="Q31" s="71">
        <v>2</v>
      </c>
      <c r="R31" s="71">
        <v>2</v>
      </c>
    </row>
    <row r="32" spans="2:19" x14ac:dyDescent="0.45">
      <c r="B32" s="31">
        <v>16</v>
      </c>
      <c r="C32" s="116"/>
      <c r="D32" s="116"/>
      <c r="E32" s="116" t="str">
        <f t="shared" si="0"/>
        <v/>
      </c>
      <c r="F32" s="116"/>
      <c r="G32" s="99"/>
      <c r="H32" s="117"/>
      <c r="I32" s="118"/>
      <c r="J32" s="119"/>
      <c r="K32" s="117"/>
      <c r="L32" s="120"/>
      <c r="M32" s="131"/>
      <c r="N32" s="120"/>
      <c r="O32" s="139" t="str">
        <f t="shared" si="1"/>
        <v/>
      </c>
      <c r="Q32" s="71"/>
      <c r="R32" s="71" t="s">
        <v>47</v>
      </c>
    </row>
    <row r="33" spans="1:15" x14ac:dyDescent="0.45">
      <c r="B33" s="18">
        <v>17</v>
      </c>
      <c r="C33" s="104"/>
      <c r="D33" s="104"/>
      <c r="E33" s="104" t="str">
        <f t="shared" si="0"/>
        <v/>
      </c>
      <c r="F33" s="104"/>
      <c r="G33" s="99"/>
      <c r="H33" s="105"/>
      <c r="I33" s="106"/>
      <c r="J33" s="107"/>
      <c r="K33" s="105"/>
      <c r="L33" s="108"/>
      <c r="M33" s="128"/>
      <c r="N33" s="103"/>
      <c r="O33" s="140" t="str">
        <f t="shared" si="1"/>
        <v/>
      </c>
    </row>
    <row r="34" spans="1:15" x14ac:dyDescent="0.45">
      <c r="B34" s="18">
        <v>18</v>
      </c>
      <c r="C34" s="104"/>
      <c r="D34" s="104"/>
      <c r="E34" s="104" t="str">
        <f t="shared" si="0"/>
        <v/>
      </c>
      <c r="F34" s="104"/>
      <c r="G34" s="99"/>
      <c r="H34" s="105"/>
      <c r="I34" s="106"/>
      <c r="J34" s="107"/>
      <c r="K34" s="105"/>
      <c r="L34" s="108"/>
      <c r="M34" s="128"/>
      <c r="N34" s="103"/>
      <c r="O34" s="140" t="str">
        <f t="shared" si="1"/>
        <v/>
      </c>
    </row>
    <row r="35" spans="1:15" x14ac:dyDescent="0.45">
      <c r="B35" s="18">
        <v>19</v>
      </c>
      <c r="C35" s="104"/>
      <c r="D35" s="104"/>
      <c r="E35" s="104" t="str">
        <f t="shared" si="0"/>
        <v/>
      </c>
      <c r="F35" s="104"/>
      <c r="G35" s="99"/>
      <c r="H35" s="105"/>
      <c r="I35" s="106"/>
      <c r="J35" s="107"/>
      <c r="K35" s="105"/>
      <c r="L35" s="108"/>
      <c r="M35" s="128"/>
      <c r="N35" s="103"/>
      <c r="O35" s="140" t="str">
        <f t="shared" si="1"/>
        <v/>
      </c>
    </row>
    <row r="36" spans="1:15" ht="18.600000000000001" thickBot="1" x14ac:dyDescent="0.5">
      <c r="B36" s="37">
        <v>20</v>
      </c>
      <c r="C36" s="121"/>
      <c r="D36" s="121"/>
      <c r="E36" s="121" t="str">
        <f t="shared" si="0"/>
        <v/>
      </c>
      <c r="F36" s="121"/>
      <c r="G36" s="111"/>
      <c r="H36" s="122"/>
      <c r="I36" s="145"/>
      <c r="J36" s="123"/>
      <c r="K36" s="122"/>
      <c r="L36" s="124"/>
      <c r="M36" s="132"/>
      <c r="N36" s="133"/>
      <c r="O36" s="141" t="str">
        <f t="shared" si="1"/>
        <v/>
      </c>
    </row>
    <row r="37" spans="1:15" x14ac:dyDescent="0.45">
      <c r="B37" s="11">
        <v>21</v>
      </c>
      <c r="C37" s="98"/>
      <c r="D37" s="98"/>
      <c r="E37" s="98" t="str">
        <f t="shared" si="0"/>
        <v/>
      </c>
      <c r="F37" s="98"/>
      <c r="G37" s="99"/>
      <c r="H37" s="100"/>
      <c r="I37" s="101"/>
      <c r="J37" s="102"/>
      <c r="K37" s="100"/>
      <c r="L37" s="103"/>
      <c r="M37" s="128"/>
      <c r="N37" s="103"/>
      <c r="O37" s="139" t="str">
        <f t="shared" si="1"/>
        <v/>
      </c>
    </row>
    <row r="38" spans="1:15" x14ac:dyDescent="0.45">
      <c r="B38" s="18">
        <v>22</v>
      </c>
      <c r="C38" s="104"/>
      <c r="D38" s="104"/>
      <c r="E38" s="104" t="str">
        <f t="shared" si="0"/>
        <v/>
      </c>
      <c r="F38" s="104"/>
      <c r="G38" s="99"/>
      <c r="H38" s="105"/>
      <c r="I38" s="106"/>
      <c r="J38" s="107"/>
      <c r="K38" s="105"/>
      <c r="L38" s="108"/>
      <c r="M38" s="128"/>
      <c r="N38" s="103"/>
      <c r="O38" s="140" t="str">
        <f t="shared" si="1"/>
        <v/>
      </c>
    </row>
    <row r="39" spans="1:15" x14ac:dyDescent="0.45">
      <c r="B39" s="18">
        <v>23</v>
      </c>
      <c r="C39" s="104"/>
      <c r="D39" s="104"/>
      <c r="E39" s="104" t="str">
        <f t="shared" si="0"/>
        <v/>
      </c>
      <c r="F39" s="104"/>
      <c r="G39" s="99"/>
      <c r="H39" s="105"/>
      <c r="I39" s="106"/>
      <c r="J39" s="107"/>
      <c r="K39" s="105"/>
      <c r="L39" s="108"/>
      <c r="M39" s="128"/>
      <c r="N39" s="103"/>
      <c r="O39" s="140" t="str">
        <f t="shared" si="1"/>
        <v/>
      </c>
    </row>
    <row r="40" spans="1:15" x14ac:dyDescent="0.45">
      <c r="B40" s="18">
        <v>24</v>
      </c>
      <c r="C40" s="104"/>
      <c r="D40" s="104"/>
      <c r="E40" s="104" t="str">
        <f t="shared" si="0"/>
        <v/>
      </c>
      <c r="F40" s="104"/>
      <c r="G40" s="99"/>
      <c r="H40" s="105"/>
      <c r="I40" s="106"/>
      <c r="J40" s="107"/>
      <c r="K40" s="105"/>
      <c r="L40" s="108"/>
      <c r="M40" s="128"/>
      <c r="N40" s="103"/>
      <c r="O40" s="140" t="str">
        <f t="shared" si="1"/>
        <v/>
      </c>
    </row>
    <row r="41" spans="1:15" ht="18.600000000000001" thickBot="1" x14ac:dyDescent="0.5">
      <c r="B41" s="37">
        <v>25</v>
      </c>
      <c r="C41" s="121"/>
      <c r="D41" s="121"/>
      <c r="E41" s="121" t="str">
        <f t="shared" si="0"/>
        <v/>
      </c>
      <c r="F41" s="121"/>
      <c r="G41" s="111"/>
      <c r="H41" s="122"/>
      <c r="I41" s="145"/>
      <c r="J41" s="123"/>
      <c r="K41" s="122"/>
      <c r="L41" s="124"/>
      <c r="M41" s="129"/>
      <c r="N41" s="130"/>
      <c r="O41" s="141" t="str">
        <f t="shared" si="1"/>
        <v/>
      </c>
    </row>
    <row r="42" spans="1:15" x14ac:dyDescent="0.45">
      <c r="B42" s="11">
        <v>26</v>
      </c>
      <c r="C42" s="98"/>
      <c r="D42" s="98"/>
      <c r="E42" s="98" t="str">
        <f t="shared" si="0"/>
        <v/>
      </c>
      <c r="F42" s="98"/>
      <c r="G42" s="99"/>
      <c r="H42" s="100"/>
      <c r="I42" s="101"/>
      <c r="J42" s="102"/>
      <c r="K42" s="100"/>
      <c r="L42" s="103"/>
      <c r="M42" s="131"/>
      <c r="N42" s="120"/>
      <c r="O42" s="142" t="str">
        <f t="shared" si="1"/>
        <v/>
      </c>
    </row>
    <row r="43" spans="1:15" x14ac:dyDescent="0.45">
      <c r="B43" s="18">
        <v>27</v>
      </c>
      <c r="C43" s="104"/>
      <c r="D43" s="104"/>
      <c r="E43" s="104" t="str">
        <f t="shared" si="0"/>
        <v/>
      </c>
      <c r="F43" s="104"/>
      <c r="G43" s="99"/>
      <c r="H43" s="105"/>
      <c r="I43" s="106"/>
      <c r="J43" s="107"/>
      <c r="K43" s="105"/>
      <c r="L43" s="108"/>
      <c r="M43" s="128"/>
      <c r="N43" s="103"/>
      <c r="O43" s="140" t="str">
        <f t="shared" si="1"/>
        <v/>
      </c>
    </row>
    <row r="44" spans="1:15" x14ac:dyDescent="0.45">
      <c r="B44" s="18">
        <v>28</v>
      </c>
      <c r="C44" s="104"/>
      <c r="D44" s="104"/>
      <c r="E44" s="104" t="str">
        <f t="shared" si="0"/>
        <v/>
      </c>
      <c r="F44" s="104"/>
      <c r="G44" s="99"/>
      <c r="H44" s="105"/>
      <c r="I44" s="106"/>
      <c r="J44" s="107"/>
      <c r="K44" s="105"/>
      <c r="L44" s="108"/>
      <c r="M44" s="128"/>
      <c r="N44" s="103"/>
      <c r="O44" s="140" t="str">
        <f t="shared" si="1"/>
        <v/>
      </c>
    </row>
    <row r="45" spans="1:15" x14ac:dyDescent="0.45">
      <c r="B45" s="18">
        <v>29</v>
      </c>
      <c r="C45" s="104"/>
      <c r="D45" s="104"/>
      <c r="E45" s="104" t="str">
        <f t="shared" si="0"/>
        <v/>
      </c>
      <c r="F45" s="104"/>
      <c r="G45" s="99"/>
      <c r="H45" s="105"/>
      <c r="I45" s="106"/>
      <c r="J45" s="107"/>
      <c r="K45" s="105"/>
      <c r="L45" s="108"/>
      <c r="M45" s="128"/>
      <c r="N45" s="103"/>
      <c r="O45" s="140" t="str">
        <f t="shared" si="1"/>
        <v/>
      </c>
    </row>
    <row r="46" spans="1:15" ht="18.600000000000001" thickBot="1" x14ac:dyDescent="0.5">
      <c r="B46" s="37">
        <v>30</v>
      </c>
      <c r="C46" s="121"/>
      <c r="D46" s="121"/>
      <c r="E46" s="121" t="str">
        <f t="shared" si="0"/>
        <v/>
      </c>
      <c r="F46" s="121"/>
      <c r="G46" s="111"/>
      <c r="H46" s="122"/>
      <c r="I46" s="145"/>
      <c r="J46" s="123"/>
      <c r="K46" s="122"/>
      <c r="L46" s="124"/>
      <c r="M46" s="132"/>
      <c r="N46" s="133"/>
      <c r="O46" s="141" t="str">
        <f t="shared" si="1"/>
        <v/>
      </c>
    </row>
    <row r="48" spans="1:15" x14ac:dyDescent="0.45">
      <c r="A48" s="389" t="s">
        <v>129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</row>
    <row r="49" spans="1:39" ht="7.8" customHeight="1" x14ac:dyDescent="0.45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</row>
    <row r="50" spans="1:39" x14ac:dyDescent="0.45">
      <c r="A50" s="380" t="s">
        <v>98</v>
      </c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70"/>
      <c r="N50" s="70"/>
      <c r="O50" s="70"/>
    </row>
    <row r="51" spans="1:39" ht="5.4" customHeight="1" x14ac:dyDescent="0.45">
      <c r="A51" s="380"/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70"/>
      <c r="N51" s="70"/>
      <c r="O51" s="70"/>
    </row>
    <row r="52" spans="1:39" x14ac:dyDescent="0.45">
      <c r="A52" s="380" t="s">
        <v>99</v>
      </c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70"/>
    </row>
    <row r="54" spans="1:39" ht="19.8" x14ac:dyDescent="0.45">
      <c r="C54" s="378" t="s">
        <v>31</v>
      </c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71"/>
      <c r="R54" s="38"/>
      <c r="S54" s="38"/>
      <c r="T54" s="134"/>
    </row>
    <row r="55" spans="1:39" ht="19.8" x14ac:dyDescent="0.45">
      <c r="R55" s="38"/>
      <c r="S55" s="38"/>
      <c r="T55" s="134"/>
    </row>
    <row r="56" spans="1:39" ht="19.8" x14ac:dyDescent="0.45">
      <c r="B56" s="362" t="s">
        <v>128</v>
      </c>
      <c r="C56" s="362"/>
      <c r="D56" s="362"/>
      <c r="E56" s="362"/>
      <c r="R56" s="38"/>
      <c r="S56" s="38"/>
      <c r="T56" s="134"/>
    </row>
    <row r="57" spans="1:39" x14ac:dyDescent="0.45">
      <c r="Y57" s="3"/>
      <c r="Z57" s="3"/>
    </row>
    <row r="58" spans="1:39" x14ac:dyDescent="0.45">
      <c r="C58" s="431" t="s">
        <v>32</v>
      </c>
      <c r="D58" s="428" t="str">
        <f>IF(D8="","",D8)</f>
        <v>1中学校</v>
      </c>
      <c r="E58" s="428"/>
      <c r="F58" s="428"/>
      <c r="G58" s="428"/>
      <c r="H58" s="431" t="s">
        <v>33</v>
      </c>
      <c r="I58" s="428">
        <f>参加申込書!B15</f>
        <v>6</v>
      </c>
      <c r="J58" s="428"/>
      <c r="K58" s="428"/>
      <c r="L58" s="428"/>
      <c r="M58" s="362" t="s">
        <v>34</v>
      </c>
      <c r="N58" s="362"/>
      <c r="O58" s="3"/>
      <c r="T58" s="3"/>
    </row>
    <row r="59" spans="1:39" x14ac:dyDescent="0.45">
      <c r="C59" s="432"/>
      <c r="D59" s="429"/>
      <c r="E59" s="429"/>
      <c r="F59" s="429"/>
      <c r="G59" s="429"/>
      <c r="H59" s="432"/>
      <c r="I59" s="429"/>
      <c r="J59" s="429"/>
      <c r="K59" s="429"/>
      <c r="L59" s="429"/>
      <c r="M59" s="430"/>
      <c r="N59" s="430"/>
      <c r="O59" s="3"/>
      <c r="Y59" s="3"/>
      <c r="Z59" s="3"/>
    </row>
    <row r="60" spans="1:39" x14ac:dyDescent="0.45">
      <c r="P60" s="71"/>
      <c r="Q60" s="71"/>
    </row>
    <row r="61" spans="1:39" ht="27.6" customHeight="1" x14ac:dyDescent="0.45">
      <c r="G61" s="387" t="s">
        <v>106</v>
      </c>
      <c r="H61" s="387"/>
      <c r="I61" s="430">
        <f>参加申込書!C27</f>
        <v>14</v>
      </c>
      <c r="J61" s="430"/>
      <c r="K61" s="430"/>
      <c r="L61" s="430"/>
      <c r="M61" s="430"/>
      <c r="N61" s="430"/>
      <c r="Y61" s="3"/>
      <c r="Z61" s="3"/>
    </row>
    <row r="62" spans="1:39" ht="21" x14ac:dyDescent="0.45">
      <c r="H62" s="212"/>
      <c r="I62" s="379" t="s">
        <v>107</v>
      </c>
      <c r="J62" s="379"/>
      <c r="K62" s="379"/>
      <c r="L62" s="379"/>
      <c r="M62" s="379"/>
      <c r="N62" s="379"/>
      <c r="Y62" s="3"/>
      <c r="Z62" s="362"/>
      <c r="AA62" s="362"/>
      <c r="AB62" s="362"/>
      <c r="AC62" s="362"/>
      <c r="AD62" s="362"/>
    </row>
    <row r="64" spans="1:39" ht="17.25" customHeight="1" x14ac:dyDescent="0.45">
      <c r="P64" s="3"/>
      <c r="Q64" s="3"/>
      <c r="AM64" s="39"/>
    </row>
    <row r="65" ht="17.25" customHeight="1" x14ac:dyDescent="0.45"/>
    <row r="69" ht="13.5" customHeight="1" x14ac:dyDescent="0.45"/>
    <row r="70" ht="13.5" customHeight="1" x14ac:dyDescent="0.45"/>
  </sheetData>
  <protectedRanges>
    <protectedRange password="E8F7" sqref="D58:D59 I58" name="範囲1_1_1"/>
  </protectedRanges>
  <mergeCells count="44">
    <mergeCell ref="T15:U15"/>
    <mergeCell ref="Z62:AD62"/>
    <mergeCell ref="O14:O15"/>
    <mergeCell ref="A48:O48"/>
    <mergeCell ref="A50:L50"/>
    <mergeCell ref="A51:L51"/>
    <mergeCell ref="A52:N52"/>
    <mergeCell ref="G61:H61"/>
    <mergeCell ref="I61:N61"/>
    <mergeCell ref="I62:N62"/>
    <mergeCell ref="C54:N54"/>
    <mergeCell ref="B56:E56"/>
    <mergeCell ref="C58:C59"/>
    <mergeCell ref="D58:G59"/>
    <mergeCell ref="H58:H59"/>
    <mergeCell ref="I58:L59"/>
    <mergeCell ref="B13:N13"/>
    <mergeCell ref="B14:B15"/>
    <mergeCell ref="C14:C15"/>
    <mergeCell ref="D14:D15"/>
    <mergeCell ref="E14:E15"/>
    <mergeCell ref="F14:F15"/>
    <mergeCell ref="G14:I14"/>
    <mergeCell ref="J14:L14"/>
    <mergeCell ref="M14:M15"/>
    <mergeCell ref="N14:N15"/>
    <mergeCell ref="M58:N59"/>
    <mergeCell ref="B11:C12"/>
    <mergeCell ref="H11:H12"/>
    <mergeCell ref="I11:N11"/>
    <mergeCell ref="I12:N12"/>
    <mergeCell ref="D11:G12"/>
    <mergeCell ref="B8:C10"/>
    <mergeCell ref="H8:H10"/>
    <mergeCell ref="I9:N9"/>
    <mergeCell ref="D8:G10"/>
    <mergeCell ref="J8:N8"/>
    <mergeCell ref="J10:N10"/>
    <mergeCell ref="B1:N2"/>
    <mergeCell ref="B4:C4"/>
    <mergeCell ref="E4:J5"/>
    <mergeCell ref="L4:N4"/>
    <mergeCell ref="B5:C6"/>
    <mergeCell ref="L5:N5"/>
  </mergeCells>
  <phoneticPr fontId="3"/>
  <dataValidations count="8">
    <dataValidation type="list" allowBlank="1" showInputMessage="1" showErrorMessage="1" sqref="M17:N46" xr:uid="{ADF858B7-2B6B-4DF8-99BB-4F96C4472D7C}">
      <formula1>$R$30:$R$32</formula1>
    </dataValidation>
    <dataValidation type="list" allowBlank="1" showInputMessage="1" showErrorMessage="1" sqref="G16 J16" xr:uid="{372844EB-A635-4583-A0DE-6936D362E563}">
      <formula1>$R$16:$R$30</formula1>
    </dataValidation>
    <dataValidation type="list" allowBlank="1" showInputMessage="1" showErrorMessage="1" sqref="H16 K16" xr:uid="{15E3B6E5-64E9-4116-8E0C-D88465FD319F}">
      <formula1>$Q$22:$Q$25</formula1>
    </dataValidation>
    <dataValidation imeMode="off" allowBlank="1" showInputMessage="1" showErrorMessage="1" prompt="50　　100　　200" sqref="G61" xr:uid="{C67D4A75-E310-4073-9539-3D82CB6ED4A9}"/>
    <dataValidation type="list" allowBlank="1" showInputMessage="1" showErrorMessage="1" sqref="F17:F46" xr:uid="{88DD1976-06C8-45BB-AA99-92C8EF810B52}">
      <formula1>$Q$30:$Q$31</formula1>
    </dataValidation>
    <dataValidation type="list" allowBlank="1" showInputMessage="1" showErrorMessage="1" sqref="G17:G46 J17:J46" xr:uid="{1825DD8F-4D0E-415D-A7E5-132B9F947E78}">
      <formula1>$R$16:$R$25</formula1>
    </dataValidation>
    <dataValidation type="list" allowBlank="1" showInputMessage="1" showErrorMessage="1" sqref="H17:H46 K17:K46" xr:uid="{F6ED1B98-5006-4083-87CE-B4083148AC3B}">
      <formula1>$Q$22:$Q$24</formula1>
    </dataValidation>
    <dataValidation type="list" allowBlank="1" showInputMessage="1" showErrorMessage="1" sqref="B5:C6" xr:uid="{75162E22-9AE0-4164-B7BF-87717CA04F3B}">
      <formula1>$T$16:$T$69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horizontalDpi="360" verticalDpi="360" r:id="rId1"/>
  <colBreaks count="1" manualBreakCount="1">
    <brk id="16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DD217-A955-42E5-9974-8E9718844E47}">
  <dimension ref="B2:U23"/>
  <sheetViews>
    <sheetView view="pageBreakPreview" zoomScale="126" zoomScaleNormal="140" zoomScaleSheetLayoutView="126" workbookViewId="0">
      <selection activeCell="G6" sqref="G6"/>
    </sheetView>
  </sheetViews>
  <sheetFormatPr defaultColWidth="7.8984375" defaultRowHeight="19.5" customHeight="1" x14ac:dyDescent="0.45"/>
  <cols>
    <col min="1" max="1" width="2.59765625" customWidth="1"/>
    <col min="2" max="3" width="7.8984375" style="179"/>
    <col min="5" max="5" width="7.8984375" style="148"/>
    <col min="7" max="7" width="10" bestFit="1" customWidth="1"/>
    <col min="8" max="8" width="7.8984375" style="3"/>
    <col min="9" max="9" width="7.5" hidden="1" customWidth="1"/>
    <col min="10" max="10" width="6" style="148" hidden="1" customWidth="1"/>
    <col min="11" max="11" width="7.8984375" hidden="1" customWidth="1"/>
    <col min="12" max="12" width="9.765625E-2" hidden="1" customWidth="1"/>
    <col min="13" max="13" width="2.3984375" customWidth="1"/>
    <col min="14" max="14" width="6.69921875" hidden="1" customWidth="1"/>
    <col min="15" max="16" width="2.3984375" hidden="1" customWidth="1"/>
  </cols>
  <sheetData>
    <row r="2" spans="2:17" ht="18" x14ac:dyDescent="0.45">
      <c r="B2" s="147" t="s">
        <v>57</v>
      </c>
      <c r="C2" s="147"/>
    </row>
    <row r="3" spans="2:17" ht="19.8" thickBot="1" x14ac:dyDescent="0.5">
      <c r="B3" s="433" t="s">
        <v>146</v>
      </c>
      <c r="C3" s="433"/>
      <c r="D3" s="433"/>
      <c r="E3" s="433"/>
      <c r="F3" s="433"/>
      <c r="G3" s="433"/>
      <c r="H3" s="433"/>
      <c r="I3" s="149"/>
      <c r="J3" s="150"/>
      <c r="K3" s="149"/>
      <c r="L3" s="149"/>
      <c r="M3" s="149"/>
    </row>
    <row r="4" spans="2:17" ht="22.2" thickBot="1" x14ac:dyDescent="0.5">
      <c r="B4" s="224" t="s">
        <v>58</v>
      </c>
      <c r="C4" s="225" t="s">
        <v>7</v>
      </c>
      <c r="D4" s="226" t="s">
        <v>75</v>
      </c>
      <c r="E4" s="227" t="s">
        <v>12</v>
      </c>
      <c r="F4" s="228" t="s">
        <v>84</v>
      </c>
      <c r="G4" s="227" t="s">
        <v>59</v>
      </c>
      <c r="H4" s="227" t="s">
        <v>60</v>
      </c>
      <c r="I4" s="151" t="s">
        <v>61</v>
      </c>
      <c r="J4" s="152" t="s">
        <v>62</v>
      </c>
      <c r="K4" s="152" t="s">
        <v>11</v>
      </c>
      <c r="L4" s="152" t="s">
        <v>7</v>
      </c>
    </row>
    <row r="5" spans="2:17" ht="21.6" customHeight="1" thickBot="1" x14ac:dyDescent="0.5">
      <c r="B5" s="230" t="s">
        <v>63</v>
      </c>
      <c r="C5" s="231" t="s">
        <v>64</v>
      </c>
      <c r="D5" s="232" t="s">
        <v>82</v>
      </c>
      <c r="E5" s="233">
        <v>200</v>
      </c>
      <c r="F5" s="234" t="s">
        <v>65</v>
      </c>
      <c r="G5" s="235" t="s">
        <v>104</v>
      </c>
      <c r="H5" s="236" t="s">
        <v>66</v>
      </c>
      <c r="I5" s="153" t="s">
        <v>67</v>
      </c>
      <c r="J5" s="154" t="e">
        <f>IF(E5="","",IF(AND(E5="４年以下",#REF!="市学童",F5="ﾌﾘｰ"),7,IF(AND(E5="５．６年",#REF!="市学童",F5="ﾌﾘｰ"),8,IF(AND(F5="ﾒﾄﾞﾚｰ",#REF!="市学童"),9,4))))</f>
        <v>#REF!</v>
      </c>
      <c r="K5" s="155">
        <f>IF(F5="","",IF(F5="ﾌﾘｰ",6,7))</f>
        <v>6</v>
      </c>
      <c r="L5" s="155">
        <f>IF(C5="","",IF(C5="男",1,IF(C5="女",2,3)))</f>
        <v>1</v>
      </c>
      <c r="M5" s="156"/>
      <c r="N5" s="157" t="s">
        <v>11</v>
      </c>
      <c r="O5" s="158" t="s">
        <v>68</v>
      </c>
    </row>
    <row r="6" spans="2:17" ht="19.8" customHeight="1" x14ac:dyDescent="0.45">
      <c r="B6" s="229">
        <v>1</v>
      </c>
      <c r="C6" s="270" t="str">
        <f>IF(D6="","","男")</f>
        <v/>
      </c>
      <c r="D6" s="271"/>
      <c r="E6" s="272" t="str">
        <f>IF(D6="","",200)</f>
        <v/>
      </c>
      <c r="F6" s="273"/>
      <c r="G6" s="274"/>
      <c r="H6" s="138" t="str">
        <f t="shared" ref="H6:H17" si="0">IF(D6="","",$E$21&amp;"中")</f>
        <v/>
      </c>
      <c r="I6" s="160" t="str">
        <f>IF(L6="","",#REF!)</f>
        <v/>
      </c>
      <c r="J6" s="161" t="str">
        <f>IF(E6="","",IF(AND(E6="４年以下",#REF!="市学童",F6="ﾌﾘｰ"),7,IF(AND(E6="５．６年",#REF!="市学童",F6="ﾌﾘｰ"),8,IF(AND(F6="ﾒﾄﾞﾚｰ",#REF!="市学童"),9,4))))</f>
        <v/>
      </c>
      <c r="K6" s="162" t="str">
        <f t="shared" ref="K6:K15" si="1">IF(F6="","",IF(F6="ﾌﾘｰ",6,7))</f>
        <v/>
      </c>
      <c r="L6" s="162" t="str">
        <f>IF(C6="","",IF(C6="男",1,IF(C6="女",2,3)))</f>
        <v/>
      </c>
      <c r="N6" s="163"/>
      <c r="O6" s="164" t="s">
        <v>69</v>
      </c>
      <c r="Q6" s="38" t="s">
        <v>118</v>
      </c>
    </row>
    <row r="7" spans="2:17" ht="19.8" customHeight="1" x14ac:dyDescent="0.45">
      <c r="B7" s="159">
        <v>2</v>
      </c>
      <c r="C7" s="275" t="str">
        <f t="shared" ref="C7:C11" si="2">IF(D7="","","男")</f>
        <v/>
      </c>
      <c r="D7" s="276"/>
      <c r="E7" s="277" t="str">
        <f t="shared" ref="E7:E17" si="3">IF(D7="","",200)</f>
        <v/>
      </c>
      <c r="F7" s="278"/>
      <c r="G7" s="279"/>
      <c r="H7" s="136" t="str">
        <f t="shared" si="0"/>
        <v/>
      </c>
      <c r="I7" s="160" t="str">
        <f>IF(L7="","",#REF!)</f>
        <v/>
      </c>
      <c r="J7" s="161" t="str">
        <f>IF(E7="","",IF(AND(E7="４年以下",#REF!="市学童",F7="ﾌﾘｰ"),7,IF(AND(E7="５．６年",#REF!="市学童",F7="ﾌﾘｰ"),8,IF(AND(F7="ﾒﾄﾞﾚｰ",#REF!="市学童"),9,4))))</f>
        <v/>
      </c>
      <c r="K7" s="162" t="str">
        <f t="shared" si="1"/>
        <v/>
      </c>
      <c r="L7" s="162" t="str">
        <f>IF(C7="","",IF(C7="男",1,IF(C7="女",2,IF(C7="混合",3,"★"))))</f>
        <v/>
      </c>
      <c r="N7" s="163" t="s">
        <v>70</v>
      </c>
      <c r="O7" s="164" t="s">
        <v>71</v>
      </c>
      <c r="Q7" s="38" t="s">
        <v>117</v>
      </c>
    </row>
    <row r="8" spans="2:17" ht="19.8" customHeight="1" x14ac:dyDescent="0.45">
      <c r="B8" s="159">
        <v>3</v>
      </c>
      <c r="C8" s="275" t="str">
        <f t="shared" si="2"/>
        <v/>
      </c>
      <c r="D8" s="276"/>
      <c r="E8" s="277" t="str">
        <f t="shared" si="3"/>
        <v/>
      </c>
      <c r="F8" s="278"/>
      <c r="G8" s="279"/>
      <c r="H8" s="136" t="str">
        <f t="shared" si="0"/>
        <v/>
      </c>
      <c r="I8" s="160" t="str">
        <f>IF(L8="","",#REF!)</f>
        <v/>
      </c>
      <c r="J8" s="161" t="str">
        <f>IF(E8="","",IF(AND(E8="４年以下",#REF!="市学童",F8="ﾌﾘｰ"),7,IF(AND(E8="５．６年",#REF!="市学童",F8="ﾌﾘｰ"),8,IF(AND(F8="ﾒﾄﾞﾚｰ",#REF!="市学童"),9,4))))</f>
        <v/>
      </c>
      <c r="K8" s="162" t="str">
        <f t="shared" si="1"/>
        <v/>
      </c>
      <c r="L8" s="162" t="str">
        <f t="shared" ref="L8:L15" si="4">IF(C8="","",IF(C8="男",1,IF(C8="女",2,3)))</f>
        <v/>
      </c>
      <c r="N8" s="165" t="s">
        <v>72</v>
      </c>
      <c r="O8" s="164" t="s">
        <v>73</v>
      </c>
      <c r="Q8" s="38" t="s">
        <v>119</v>
      </c>
    </row>
    <row r="9" spans="2:17" ht="19.8" customHeight="1" x14ac:dyDescent="0.45">
      <c r="B9" s="159">
        <v>4</v>
      </c>
      <c r="C9" s="275" t="str">
        <f t="shared" si="2"/>
        <v/>
      </c>
      <c r="D9" s="276"/>
      <c r="E9" s="277" t="str">
        <f t="shared" si="3"/>
        <v/>
      </c>
      <c r="F9" s="278"/>
      <c r="G9" s="279"/>
      <c r="H9" s="136" t="str">
        <f t="shared" si="0"/>
        <v/>
      </c>
      <c r="I9" s="160" t="str">
        <f>IF(L9="","",#REF!)</f>
        <v/>
      </c>
      <c r="J9" s="161" t="str">
        <f>IF(E9="","",IF(AND(E9="４年以下",#REF!="市学童",F9="ﾌﾘｰ"),7,IF(AND(E9="５．６年",#REF!="市学童",F9="ﾌﾘｰ"),8,IF(AND(F9="ﾒﾄﾞﾚｰ",#REF!="市学童"),9,4))))</f>
        <v/>
      </c>
      <c r="K9" s="162" t="str">
        <f t="shared" si="1"/>
        <v/>
      </c>
      <c r="L9" s="162" t="str">
        <f t="shared" si="4"/>
        <v/>
      </c>
      <c r="O9" s="166" t="s">
        <v>74</v>
      </c>
      <c r="Q9" s="38"/>
    </row>
    <row r="10" spans="2:17" ht="19.8" customHeight="1" x14ac:dyDescent="0.45">
      <c r="B10" s="159">
        <v>5</v>
      </c>
      <c r="C10" s="275" t="str">
        <f t="shared" si="2"/>
        <v/>
      </c>
      <c r="D10" s="276"/>
      <c r="E10" s="277" t="str">
        <f t="shared" si="3"/>
        <v/>
      </c>
      <c r="F10" s="278"/>
      <c r="G10" s="279"/>
      <c r="H10" s="136" t="str">
        <f t="shared" si="0"/>
        <v/>
      </c>
      <c r="I10" s="160" t="str">
        <f>IF(L10="","",#REF!)</f>
        <v/>
      </c>
      <c r="J10" s="161" t="str">
        <f>IF(E10="","",IF(AND(E10="４年以下",#REF!="市学童",F10="ﾌﾘｰ"),7,IF(AND(E10="５．６年",#REF!="市学童",F10="ﾌﾘｰ"),8,IF(AND(F10="ﾒﾄﾞﾚｰ",#REF!="市学童"),9,4))))</f>
        <v/>
      </c>
      <c r="K10" s="162" t="str">
        <f t="shared" si="1"/>
        <v/>
      </c>
      <c r="L10" s="162" t="str">
        <f t="shared" si="4"/>
        <v/>
      </c>
      <c r="N10" s="158" t="s">
        <v>75</v>
      </c>
    </row>
    <row r="11" spans="2:17" ht="19.8" customHeight="1" thickBot="1" x14ac:dyDescent="0.5">
      <c r="B11" s="182">
        <v>6</v>
      </c>
      <c r="C11" s="280" t="str">
        <f t="shared" si="2"/>
        <v/>
      </c>
      <c r="D11" s="281"/>
      <c r="E11" s="282" t="str">
        <f t="shared" si="3"/>
        <v/>
      </c>
      <c r="F11" s="283"/>
      <c r="G11" s="284"/>
      <c r="H11" s="183" t="str">
        <f t="shared" si="0"/>
        <v/>
      </c>
      <c r="I11" s="160" t="str">
        <f>IF(L11="","",#REF!)</f>
        <v/>
      </c>
      <c r="J11" s="161" t="str">
        <f>IF(E11="","",IF(AND(E11="４年以下",#REF!="市学童",F11="ﾌﾘｰ"),7,IF(AND(E11="５．６年",#REF!="市学童",F11="ﾌﾘｰ"),8,IF(AND(F11="ﾒﾄﾞﾚｰ",#REF!="市学童"),9,4))))</f>
        <v/>
      </c>
      <c r="K11" s="162" t="str">
        <f t="shared" si="1"/>
        <v/>
      </c>
      <c r="L11" s="162" t="str">
        <f t="shared" si="4"/>
        <v/>
      </c>
      <c r="N11" s="163"/>
      <c r="O11" s="167" t="s">
        <v>7</v>
      </c>
    </row>
    <row r="12" spans="2:17" ht="19.8" customHeight="1" x14ac:dyDescent="0.45">
      <c r="B12" s="184">
        <v>1</v>
      </c>
      <c r="C12" s="185" t="str">
        <f>IF(D12="","","女")</f>
        <v/>
      </c>
      <c r="D12" s="186"/>
      <c r="E12" s="187" t="str">
        <f t="shared" si="3"/>
        <v/>
      </c>
      <c r="F12" s="188"/>
      <c r="G12" s="189"/>
      <c r="H12" s="135" t="str">
        <f t="shared" si="0"/>
        <v/>
      </c>
      <c r="I12" s="160" t="str">
        <f>IF(L12="","",#REF!)</f>
        <v/>
      </c>
      <c r="J12" s="161" t="str">
        <f>IF(E12="","",IF(AND(E12="４年以下",#REF!="市学童",F12="ﾌﾘｰ"),7,IF(AND(E12="５．６年",#REF!="市学童",F12="ﾌﾘｰ"),8,IF(AND(F12="ﾒﾄﾞﾚｰ",#REF!="市学童"),9,4))))</f>
        <v/>
      </c>
      <c r="K12" s="162" t="str">
        <f t="shared" si="1"/>
        <v/>
      </c>
      <c r="L12" s="162" t="str">
        <f t="shared" si="4"/>
        <v/>
      </c>
      <c r="N12" s="163" t="s">
        <v>82</v>
      </c>
      <c r="O12" s="168"/>
    </row>
    <row r="13" spans="2:17" ht="19.8" customHeight="1" x14ac:dyDescent="0.45">
      <c r="B13" s="159">
        <v>2</v>
      </c>
      <c r="C13" s="190" t="str">
        <f t="shared" ref="C13:C17" si="5">IF(D13="","","女")</f>
        <v/>
      </c>
      <c r="D13" s="191"/>
      <c r="E13" s="192" t="str">
        <f t="shared" si="3"/>
        <v/>
      </c>
      <c r="F13" s="193"/>
      <c r="G13" s="194"/>
      <c r="H13" s="136" t="str">
        <f t="shared" si="0"/>
        <v/>
      </c>
      <c r="I13" s="160" t="str">
        <f>IF(L13="","",#REF!)</f>
        <v/>
      </c>
      <c r="J13" s="161" t="str">
        <f>IF(E13="","",IF(AND(E13="４年以下",#REF!="市学童",F13="ﾌﾘｰ"),7,IF(AND(E13="５．６年",#REF!="市学童",F13="ﾌﾘｰ"),8,IF(AND(F13="ﾒﾄﾞﾚｰ",#REF!="市学童"),9,4))))</f>
        <v/>
      </c>
      <c r="K13" s="162" t="str">
        <f t="shared" si="1"/>
        <v/>
      </c>
      <c r="L13" s="162" t="str">
        <f t="shared" si="4"/>
        <v/>
      </c>
      <c r="N13" s="163" t="s">
        <v>83</v>
      </c>
      <c r="O13" s="168" t="s">
        <v>64</v>
      </c>
    </row>
    <row r="14" spans="2:17" ht="19.8" customHeight="1" x14ac:dyDescent="0.45">
      <c r="B14" s="159">
        <v>3</v>
      </c>
      <c r="C14" s="190" t="str">
        <f t="shared" si="5"/>
        <v/>
      </c>
      <c r="D14" s="191"/>
      <c r="E14" s="192" t="str">
        <f t="shared" si="3"/>
        <v/>
      </c>
      <c r="F14" s="193"/>
      <c r="G14" s="194"/>
      <c r="H14" s="136" t="str">
        <f t="shared" si="0"/>
        <v/>
      </c>
      <c r="I14" s="160" t="str">
        <f>IF(L14="","",#REF!)</f>
        <v/>
      </c>
      <c r="J14" s="161" t="str">
        <f>IF(E14="","",IF(AND(E14="４年以下",#REF!="市学童",F14="ﾌﾘｰ"),7,IF(AND(E14="５．６年",#REF!="市学童",F14="ﾌﾘｰ"),8,IF(AND(F14="ﾒﾄﾞﾚｰ",#REF!="市学童"),9,4))))</f>
        <v/>
      </c>
      <c r="K14" s="162" t="str">
        <f t="shared" si="1"/>
        <v/>
      </c>
      <c r="L14" s="162" t="str">
        <f t="shared" si="4"/>
        <v/>
      </c>
      <c r="N14" s="165" t="s">
        <v>40</v>
      </c>
      <c r="O14" s="168" t="s">
        <v>76</v>
      </c>
    </row>
    <row r="15" spans="2:17" ht="19.8" customHeight="1" x14ac:dyDescent="0.45">
      <c r="B15" s="159">
        <v>4</v>
      </c>
      <c r="C15" s="190" t="str">
        <f t="shared" si="5"/>
        <v/>
      </c>
      <c r="D15" s="191"/>
      <c r="E15" s="192" t="str">
        <f t="shared" si="3"/>
        <v/>
      </c>
      <c r="F15" s="193"/>
      <c r="G15" s="194"/>
      <c r="H15" s="136" t="str">
        <f t="shared" si="0"/>
        <v/>
      </c>
      <c r="I15" s="160" t="str">
        <f>IF(L15="","",#REF!)</f>
        <v/>
      </c>
      <c r="J15" s="161" t="str">
        <f>IF(E15="","",IF(AND(E15="４年以下",#REF!="市学童",F15="ﾌﾘｰ"),7,IF(AND(E15="５．６年",#REF!="市学童",F15="ﾌﾘｰ"),8,IF(AND(F15="ﾒﾄﾞﾚｰ",#REF!="市学童"),9,4))))</f>
        <v/>
      </c>
      <c r="K15" s="162" t="str">
        <f t="shared" si="1"/>
        <v/>
      </c>
      <c r="L15" s="162" t="str">
        <f t="shared" si="4"/>
        <v/>
      </c>
      <c r="O15" s="169"/>
    </row>
    <row r="16" spans="2:17" ht="19.8" customHeight="1" x14ac:dyDescent="0.45">
      <c r="B16" s="159">
        <v>5</v>
      </c>
      <c r="C16" s="190" t="str">
        <f t="shared" si="5"/>
        <v/>
      </c>
      <c r="D16" s="191"/>
      <c r="E16" s="192" t="str">
        <f t="shared" si="3"/>
        <v/>
      </c>
      <c r="F16" s="193"/>
      <c r="G16" s="194"/>
      <c r="H16" s="136" t="str">
        <f t="shared" si="0"/>
        <v/>
      </c>
      <c r="I16" s="170"/>
      <c r="J16" s="3"/>
      <c r="K16" s="171"/>
      <c r="L16" s="171"/>
    </row>
    <row r="17" spans="2:21" ht="19.8" customHeight="1" thickBot="1" x14ac:dyDescent="0.5">
      <c r="B17" s="172">
        <v>6</v>
      </c>
      <c r="C17" s="195" t="str">
        <f t="shared" si="5"/>
        <v/>
      </c>
      <c r="D17" s="196"/>
      <c r="E17" s="197" t="str">
        <f t="shared" si="3"/>
        <v/>
      </c>
      <c r="F17" s="198"/>
      <c r="G17" s="199"/>
      <c r="H17" s="137" t="str">
        <f t="shared" si="0"/>
        <v/>
      </c>
      <c r="I17" s="170"/>
      <c r="J17" s="3"/>
      <c r="K17" s="171"/>
      <c r="L17" s="171"/>
    </row>
    <row r="18" spans="2:21" ht="18.600000000000001" thickBot="1" x14ac:dyDescent="0.5">
      <c r="B18" s="173" t="s">
        <v>77</v>
      </c>
      <c r="C18" s="173"/>
      <c r="E18" s="174"/>
      <c r="F18" s="174"/>
      <c r="G18" s="174"/>
      <c r="H18" s="175"/>
      <c r="I18" s="174"/>
      <c r="J18" s="176" t="s">
        <v>78</v>
      </c>
      <c r="K18" s="174"/>
      <c r="L18" s="174"/>
      <c r="M18" s="177"/>
      <c r="N18" s="174"/>
      <c r="O18" s="174"/>
      <c r="P18" s="3"/>
      <c r="R18" s="3"/>
      <c r="U18" s="3"/>
    </row>
    <row r="19" spans="2:21" ht="26.4" customHeight="1" thickBot="1" x14ac:dyDescent="0.5">
      <c r="B19"/>
      <c r="C19"/>
      <c r="D19" s="434" t="s">
        <v>79</v>
      </c>
      <c r="E19" s="434"/>
      <c r="F19" s="435">
        <f>IF(参加申込書!B4="","",参加申込書!B4)</f>
        <v>2</v>
      </c>
      <c r="G19" s="436"/>
      <c r="H19" s="437"/>
      <c r="I19" s="174"/>
      <c r="J19" s="174"/>
      <c r="K19" s="174"/>
      <c r="L19" s="174"/>
      <c r="M19" s="176"/>
      <c r="N19" s="174"/>
      <c r="O19" s="174"/>
      <c r="P19" s="177"/>
      <c r="Q19" s="3"/>
      <c r="R19" s="3"/>
      <c r="S19" s="3"/>
      <c r="U19" s="3"/>
    </row>
    <row r="20" spans="2:21" ht="18.600000000000001" thickBot="1" x14ac:dyDescent="0.5">
      <c r="B20"/>
      <c r="C20"/>
      <c r="D20" s="178"/>
      <c r="E20" s="178"/>
      <c r="F20" s="174"/>
      <c r="G20" s="177"/>
      <c r="H20" s="174"/>
      <c r="I20" s="174"/>
      <c r="J20" s="174"/>
      <c r="K20" s="174"/>
      <c r="L20" s="174"/>
      <c r="M20" s="176"/>
      <c r="N20" s="174"/>
      <c r="O20" s="174"/>
      <c r="P20" s="177"/>
      <c r="Q20" s="3"/>
      <c r="R20" s="3"/>
      <c r="S20" s="3"/>
      <c r="U20" s="3"/>
    </row>
    <row r="21" spans="2:21" ht="28.8" customHeight="1" thickBot="1" x14ac:dyDescent="0.5">
      <c r="C21" s="180"/>
      <c r="E21" s="438">
        <f>IF(参加申込書!A2="","",参加申込書!A2)</f>
        <v>1</v>
      </c>
      <c r="F21" s="439"/>
      <c r="G21" s="440"/>
      <c r="H21" s="181" t="s">
        <v>48</v>
      </c>
      <c r="I21" s="174"/>
      <c r="J21"/>
      <c r="K21" s="174"/>
      <c r="L21" s="173" t="s">
        <v>80</v>
      </c>
      <c r="M21" s="174"/>
      <c r="N21" s="174"/>
      <c r="O21" s="174"/>
      <c r="P21" s="177"/>
      <c r="Q21" s="3"/>
      <c r="R21" s="3"/>
      <c r="S21" s="3"/>
      <c r="U21" s="3"/>
    </row>
    <row r="22" spans="2:21" ht="18.600000000000001" thickBot="1" x14ac:dyDescent="0.5">
      <c r="B22" s="180"/>
      <c r="C22" s="180"/>
      <c r="D22" s="173"/>
      <c r="E22" s="176"/>
      <c r="F22" s="176"/>
      <c r="G22" s="176"/>
      <c r="H22" s="181"/>
      <c r="I22" s="174"/>
      <c r="J22"/>
      <c r="K22" s="174"/>
      <c r="L22" s="173"/>
      <c r="M22" s="174"/>
      <c r="N22" s="174"/>
      <c r="O22" s="174"/>
      <c r="P22" s="177"/>
      <c r="Q22" s="3"/>
      <c r="R22" s="3"/>
      <c r="S22" s="3"/>
      <c r="U22" s="3"/>
    </row>
    <row r="23" spans="2:21" ht="26.4" customHeight="1" thickBot="1" x14ac:dyDescent="0.5">
      <c r="D23" s="173" t="s">
        <v>81</v>
      </c>
      <c r="E23" s="435">
        <f>参加申込書!B15</f>
        <v>6</v>
      </c>
      <c r="F23" s="436"/>
      <c r="G23" s="437"/>
      <c r="H23" s="178" t="s">
        <v>34</v>
      </c>
      <c r="I23" s="174"/>
    </row>
  </sheetData>
  <mergeCells count="5">
    <mergeCell ref="B3:H3"/>
    <mergeCell ref="D19:E19"/>
    <mergeCell ref="F19:H19"/>
    <mergeCell ref="E23:G23"/>
    <mergeCell ref="E21:G21"/>
  </mergeCells>
  <phoneticPr fontId="3"/>
  <conditionalFormatting sqref="C5:D5">
    <cfRule type="cellIs" dxfId="10" priority="6" stopIfTrue="1" operator="equal">
      <formula>1</formula>
    </cfRule>
    <cfRule type="cellIs" dxfId="9" priority="7" stopIfTrue="1" operator="equal">
      <formula>2</formula>
    </cfRule>
  </conditionalFormatting>
  <conditionalFormatting sqref="C6:D17">
    <cfRule type="cellIs" dxfId="8" priority="1" stopIfTrue="1" operator="equal">
      <formula>"男"</formula>
    </cfRule>
    <cfRule type="cellIs" dxfId="7" priority="2" stopIfTrue="1" operator="equal">
      <formula>"女"</formula>
    </cfRule>
  </conditionalFormatting>
  <conditionalFormatting sqref="E5:E17 J5:J17">
    <cfRule type="cellIs" dxfId="6" priority="3" stopIfTrue="1" operator="equal">
      <formula>"男子"</formula>
    </cfRule>
    <cfRule type="cellIs" dxfId="5" priority="4" stopIfTrue="1" operator="equal">
      <formula>"女子"</formula>
    </cfRule>
    <cfRule type="cellIs" dxfId="4" priority="5" stopIfTrue="1" operator="equal">
      <formula>"混合"</formula>
    </cfRule>
  </conditionalFormatting>
  <dataValidations xWindow="1668" yWindow="803" count="11">
    <dataValidation imeMode="off" allowBlank="1" showInputMessage="1" showErrorMessage="1" prompt="1991/01/02形式で入力してください。_x000a_" sqref="H18 H21:H22" xr:uid="{23364D5F-5C51-4C48-96E5-91B491543FA6}"/>
    <dataValidation imeMode="off" allowBlank="1" showInputMessage="1" showErrorMessage="1" prompt="50　　100　　200" sqref="N19:N22 K18:K22" xr:uid="{0B0AD501-60E2-47FE-8EBE-2696EEB347F7}"/>
    <dataValidation allowBlank="1" showErrorMessage="1" sqref="W18:X22 H23:I23 Q19:V22 G20:H20 I19:I20 P19:P22 M18:P18 Q18:S18" xr:uid="{C4A779D6-BD90-4B1F-BE8E-18C042D7A0F1}"/>
    <dataValidation type="list" allowBlank="1" showInputMessage="1" showErrorMessage="1" sqref="C5" xr:uid="{37E04105-3AE9-44E3-9B43-C5CB215E5587}">
      <formula1>$O$12:$O$15</formula1>
    </dataValidation>
    <dataValidation type="list" allowBlank="1" showErrorMessage="1" sqref="F5" xr:uid="{CD75315D-3405-4156-BAC7-565C007CD825}">
      <formula1>$N$6:$N$8</formula1>
    </dataValidation>
    <dataValidation type="whole" imeMode="off" allowBlank="1" showInputMessage="1" showErrorMessage="1" prompt="男子＝１　女子＝２" sqref="H2399:H65536 H2" xr:uid="{3CA34C73-A3F0-4473-B947-E20149246C09}">
      <formula1>1</formula1>
      <formula2>2</formula2>
    </dataValidation>
    <dataValidation imeMode="on" allowBlank="1" showInputMessage="1" showErrorMessage="1" sqref="N10:N17 N2399:N65536 N2:N8" xr:uid="{79BB6941-473C-4BE0-B54B-606FCAE3A4F2}"/>
    <dataValidation imeMode="off" allowBlank="1" showInputMessage="1" showErrorMessage="1" prompt="入力方法_x000a__x000a_２３秒０１　＝23.01_x000a__x000a_１分を超える場合_x000a_１分　　　　　　 ＝100.00_x000a_１分２秒１３　　＝102.13_x000a_１分１２秒２　　＝112.20" sqref="L18:L20 O19:O22 F19:F20 G6:G17" xr:uid="{57435ED8-383C-4A3B-8B35-D86DF75BCCC5}"/>
    <dataValidation imeMode="halfKatakana" allowBlank="1" showInputMessage="1" showErrorMessage="1" prompt="姓と名の間は　スペース　を入れてください。" sqref="D2399:D65536 G18 G22" xr:uid="{BB05983F-B1AE-45FC-8720-B17008DD56F5}"/>
    <dataValidation type="list" allowBlank="1" showInputMessage="1" showErrorMessage="1" sqref="D5:D17" xr:uid="{2F0A91EA-F9A9-40F2-B854-BE40F55859AC}">
      <formula1>$N$12:$N$14</formula1>
    </dataValidation>
    <dataValidation type="list" allowBlank="1" showErrorMessage="1" sqref="F6:F17" xr:uid="{9EC2AE84-84D0-49D1-8B0D-87C26EA6A7A4}">
      <formula1>$N$7:$N$8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C46CF-0E45-4204-BC00-980EE02A4928}">
  <dimension ref="B2:AD34"/>
  <sheetViews>
    <sheetView workbookViewId="0">
      <selection activeCell="C12" sqref="C12"/>
    </sheetView>
  </sheetViews>
  <sheetFormatPr defaultRowHeight="18" x14ac:dyDescent="0.45"/>
  <cols>
    <col min="1" max="1" width="1.69921875" customWidth="1"/>
    <col min="3" max="3" width="30.69921875" customWidth="1"/>
    <col min="5" max="5" width="2" customWidth="1"/>
    <col min="6" max="6" width="9.19921875" hidden="1" customWidth="1"/>
    <col min="7" max="7" width="9.5" hidden="1" customWidth="1"/>
    <col min="8" max="8" width="7.19921875" hidden="1" customWidth="1"/>
    <col min="9" max="9" width="9.09765625" hidden="1" customWidth="1"/>
    <col min="10" max="10" width="9.19921875" hidden="1" customWidth="1"/>
    <col min="11" max="11" width="7.19921875" hidden="1" customWidth="1"/>
    <col min="12" max="12" width="3.69921875" customWidth="1"/>
    <col min="14" max="14" width="30.69921875" customWidth="1"/>
    <col min="17" max="17" width="3.59765625" bestFit="1" customWidth="1"/>
  </cols>
  <sheetData>
    <row r="2" spans="2:30" ht="18" customHeight="1" x14ac:dyDescent="0.45">
      <c r="B2" s="441" t="s">
        <v>147</v>
      </c>
      <c r="C2" s="442"/>
      <c r="D2" s="442"/>
      <c r="M2" s="444" t="s">
        <v>148</v>
      </c>
      <c r="N2" s="444"/>
      <c r="O2" s="444"/>
    </row>
    <row r="3" spans="2:30" ht="18" customHeight="1" x14ac:dyDescent="0.45">
      <c r="B3" s="443"/>
      <c r="C3" s="443"/>
      <c r="D3" s="443"/>
      <c r="M3" s="445"/>
      <c r="N3" s="445"/>
      <c r="O3" s="445"/>
    </row>
    <row r="4" spans="2:30" ht="18.600000000000001" thickBot="1" x14ac:dyDescent="0.5"/>
    <row r="5" spans="2:30" ht="28.8" x14ac:dyDescent="0.45">
      <c r="B5" s="446" t="s">
        <v>149</v>
      </c>
      <c r="C5" s="448" t="str">
        <f>参加申込書!A2&amp;"中学校"</f>
        <v>1中学校</v>
      </c>
      <c r="D5" s="449"/>
      <c r="M5" s="446" t="s">
        <v>149</v>
      </c>
      <c r="N5" s="448" t="str">
        <f>参加申込書!A2&amp;"中学校"</f>
        <v>1中学校</v>
      </c>
      <c r="O5" s="449"/>
      <c r="Q5" s="251"/>
      <c r="R5" s="251" t="s">
        <v>150</v>
      </c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</row>
    <row r="6" spans="2:30" ht="29.4" thickBot="1" x14ac:dyDescent="0.5">
      <c r="B6" s="447"/>
      <c r="C6" s="450"/>
      <c r="D6" s="451"/>
      <c r="M6" s="447"/>
      <c r="N6" s="450"/>
      <c r="O6" s="451"/>
      <c r="Q6" s="251">
        <v>1</v>
      </c>
      <c r="R6" s="252" t="s">
        <v>151</v>
      </c>
      <c r="S6" s="452" t="s">
        <v>152</v>
      </c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</row>
    <row r="7" spans="2:30" ht="33" thickBot="1" x14ac:dyDescent="0.5">
      <c r="B7" s="3"/>
      <c r="C7" s="253"/>
      <c r="D7" s="253"/>
      <c r="M7" s="3"/>
      <c r="N7" s="253"/>
      <c r="O7" s="253"/>
      <c r="Q7" s="251">
        <v>2</v>
      </c>
      <c r="R7" s="453" t="s">
        <v>153</v>
      </c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</row>
    <row r="8" spans="2:30" ht="28.8" customHeight="1" thickBot="1" x14ac:dyDescent="0.5">
      <c r="B8" s="268" t="s">
        <v>154</v>
      </c>
      <c r="C8" s="454">
        <f>IF(参加申込書!C26="","",参加申込書!C26)</f>
        <v>13</v>
      </c>
      <c r="D8" s="455"/>
      <c r="F8" s="3" t="s">
        <v>95</v>
      </c>
      <c r="M8" s="268" t="s">
        <v>154</v>
      </c>
      <c r="N8" s="454">
        <f>IF(参加申込書!C27="","",参加申込書!C27)</f>
        <v>14</v>
      </c>
      <c r="O8" s="455"/>
      <c r="Q8" s="251">
        <v>3</v>
      </c>
      <c r="R8" s="251" t="s">
        <v>155</v>
      </c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</row>
    <row r="9" spans="2:30" ht="29.4" customHeight="1" thickBot="1" x14ac:dyDescent="0.5">
      <c r="B9" s="269" t="s">
        <v>181</v>
      </c>
      <c r="C9" s="454">
        <f>IF(参加申込書!C28="","",参加申込書!C28)</f>
        <v>15</v>
      </c>
      <c r="D9" s="455"/>
      <c r="F9" s="3" t="s">
        <v>96</v>
      </c>
      <c r="M9" s="269" t="s">
        <v>181</v>
      </c>
      <c r="N9" s="456">
        <f>IF(参加申込書!C29="","",参加申込書!C29)</f>
        <v>16</v>
      </c>
      <c r="O9" s="457"/>
      <c r="Q9" s="251"/>
      <c r="R9" s="251" t="s">
        <v>156</v>
      </c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</row>
    <row r="10" spans="2:30" ht="29.4" thickBot="1" x14ac:dyDescent="0.5">
      <c r="Q10" s="251">
        <v>4</v>
      </c>
      <c r="R10" s="251" t="s">
        <v>182</v>
      </c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</row>
    <row r="11" spans="2:30" ht="27" thickBot="1" x14ac:dyDescent="0.5">
      <c r="B11" s="254" t="s">
        <v>157</v>
      </c>
      <c r="C11" s="255" t="s">
        <v>158</v>
      </c>
      <c r="D11" s="256" t="s">
        <v>159</v>
      </c>
      <c r="M11" s="254" t="s">
        <v>157</v>
      </c>
      <c r="N11" s="255" t="s">
        <v>158</v>
      </c>
      <c r="O11" s="256" t="s">
        <v>159</v>
      </c>
    </row>
    <row r="12" spans="2:30" ht="41.4" x14ac:dyDescent="0.8">
      <c r="B12" s="257">
        <v>1</v>
      </c>
      <c r="C12" s="258" ph="1"/>
      <c r="D12" s="259"/>
      <c r="F12">
        <v>1</v>
      </c>
      <c r="G12" t="s">
        <v>160</v>
      </c>
      <c r="M12" s="257">
        <v>1</v>
      </c>
      <c r="N12" s="258" ph="1"/>
      <c r="O12" s="259"/>
    </row>
    <row r="13" spans="2:30" ht="41.4" x14ac:dyDescent="0.8">
      <c r="B13" s="260">
        <v>2</v>
      </c>
      <c r="C13" s="258" ph="1"/>
      <c r="D13" s="261"/>
      <c r="F13">
        <v>2</v>
      </c>
      <c r="G13" t="s">
        <v>161</v>
      </c>
      <c r="M13" s="260">
        <v>2</v>
      </c>
      <c r="N13" s="258" ph="1"/>
      <c r="O13" s="261"/>
    </row>
    <row r="14" spans="2:30" ht="41.4" x14ac:dyDescent="0.8">
      <c r="B14" s="260">
        <v>3</v>
      </c>
      <c r="C14" s="258" ph="1"/>
      <c r="D14" s="261"/>
      <c r="F14">
        <v>3</v>
      </c>
      <c r="G14" t="s">
        <v>162</v>
      </c>
      <c r="M14" s="260">
        <v>3</v>
      </c>
      <c r="N14" s="258" ph="1"/>
      <c r="O14" s="261"/>
    </row>
    <row r="15" spans="2:30" ht="41.4" x14ac:dyDescent="0.8">
      <c r="B15" s="260">
        <v>4</v>
      </c>
      <c r="C15" s="258" ph="1"/>
      <c r="D15" s="261"/>
      <c r="F15">
        <v>4</v>
      </c>
      <c r="G15" t="s">
        <v>163</v>
      </c>
      <c r="M15" s="260">
        <v>4</v>
      </c>
      <c r="N15" s="258" ph="1"/>
      <c r="O15" s="261"/>
    </row>
    <row r="16" spans="2:30" ht="41.4" x14ac:dyDescent="0.8">
      <c r="B16" s="260">
        <v>5</v>
      </c>
      <c r="C16" s="258" ph="1"/>
      <c r="D16" s="261"/>
      <c r="F16">
        <v>5</v>
      </c>
      <c r="G16" t="s">
        <v>164</v>
      </c>
      <c r="M16" s="260">
        <v>5</v>
      </c>
      <c r="N16" s="258" ph="1"/>
      <c r="O16" s="261"/>
    </row>
    <row r="17" spans="2:15" ht="41.4" x14ac:dyDescent="0.8">
      <c r="B17" s="260">
        <v>6</v>
      </c>
      <c r="C17" s="258" ph="1"/>
      <c r="D17" s="261"/>
      <c r="F17">
        <v>6</v>
      </c>
      <c r="G17" t="s">
        <v>165</v>
      </c>
      <c r="M17" s="260">
        <v>6</v>
      </c>
      <c r="N17" s="258" ph="1"/>
      <c r="O17" s="261"/>
    </row>
    <row r="18" spans="2:15" ht="41.4" x14ac:dyDescent="0.8">
      <c r="B18" s="260">
        <v>7</v>
      </c>
      <c r="C18" s="258" ph="1"/>
      <c r="D18" s="261"/>
      <c r="F18">
        <v>7</v>
      </c>
      <c r="G18" t="s">
        <v>166</v>
      </c>
      <c r="M18" s="260">
        <v>7</v>
      </c>
      <c r="N18" s="258" ph="1"/>
      <c r="O18" s="261"/>
    </row>
    <row r="19" spans="2:15" ht="41.4" x14ac:dyDescent="0.8">
      <c r="B19" s="260">
        <v>8</v>
      </c>
      <c r="C19" s="258" ph="1"/>
      <c r="D19" s="261"/>
      <c r="F19">
        <v>8</v>
      </c>
      <c r="G19" t="s">
        <v>167</v>
      </c>
      <c r="M19" s="260">
        <v>8</v>
      </c>
      <c r="N19" s="258" ph="1"/>
      <c r="O19" s="261"/>
    </row>
    <row r="20" spans="2:15" ht="41.4" x14ac:dyDescent="0.8">
      <c r="B20" s="260">
        <v>9</v>
      </c>
      <c r="C20" s="258" ph="1"/>
      <c r="D20" s="261"/>
      <c r="F20">
        <v>9</v>
      </c>
      <c r="G20" t="s">
        <v>168</v>
      </c>
      <c r="M20" s="260">
        <v>9</v>
      </c>
      <c r="N20" s="258" ph="1"/>
      <c r="O20" s="261"/>
    </row>
    <row r="21" spans="2:15" ht="41.4" x14ac:dyDescent="0.8">
      <c r="B21" s="260">
        <v>10</v>
      </c>
      <c r="C21" s="258" ph="1"/>
      <c r="D21" s="261"/>
      <c r="F21">
        <v>10</v>
      </c>
      <c r="G21" t="s">
        <v>169</v>
      </c>
      <c r="M21" s="260">
        <v>10</v>
      </c>
      <c r="N21" s="258" ph="1"/>
      <c r="O21" s="261"/>
    </row>
    <row r="22" spans="2:15" ht="41.4" x14ac:dyDescent="0.8">
      <c r="B22" s="260">
        <v>11</v>
      </c>
      <c r="C22" s="258" ph="1"/>
      <c r="D22" s="261"/>
      <c r="F22">
        <v>11</v>
      </c>
      <c r="G22" t="s">
        <v>170</v>
      </c>
      <c r="M22" s="260">
        <v>11</v>
      </c>
      <c r="N22" s="258" ph="1"/>
      <c r="O22" s="261"/>
    </row>
    <row r="23" spans="2:15" ht="41.4" x14ac:dyDescent="0.8">
      <c r="B23" s="260">
        <v>12</v>
      </c>
      <c r="C23" s="258" ph="1"/>
      <c r="D23" s="261"/>
      <c r="F23">
        <v>12</v>
      </c>
      <c r="G23" t="s">
        <v>171</v>
      </c>
      <c r="M23" s="260">
        <v>12</v>
      </c>
      <c r="N23" s="258" ph="1"/>
      <c r="O23" s="261"/>
    </row>
    <row r="24" spans="2:15" ht="54" x14ac:dyDescent="0.8">
      <c r="B24" s="262" t="s">
        <v>172</v>
      </c>
      <c r="C24" s="258" ph="1"/>
      <c r="D24" s="261"/>
      <c r="F24" s="263" t="s">
        <v>173</v>
      </c>
      <c r="G24" t="s">
        <v>174</v>
      </c>
      <c r="H24" s="206" t="s">
        <v>175</v>
      </c>
      <c r="I24" t="s">
        <v>176</v>
      </c>
      <c r="J24" t="s">
        <v>177</v>
      </c>
      <c r="K24" s="206" t="s">
        <v>178</v>
      </c>
      <c r="M24" s="262" t="s">
        <v>172</v>
      </c>
      <c r="N24" s="258" ph="1"/>
      <c r="O24" s="261"/>
    </row>
    <row r="25" spans="2:15" ht="41.4" x14ac:dyDescent="0.8">
      <c r="B25" s="260">
        <v>14</v>
      </c>
      <c r="C25" s="258" ph="1"/>
      <c r="D25" s="261"/>
      <c r="F25">
        <v>14</v>
      </c>
      <c r="G25" t="s">
        <v>179</v>
      </c>
      <c r="M25" s="260">
        <v>14</v>
      </c>
      <c r="N25" s="258" ph="1"/>
      <c r="O25" s="261"/>
    </row>
    <row r="26" spans="2:15" ht="42" thickBot="1" x14ac:dyDescent="0.85">
      <c r="B26" s="264">
        <v>15</v>
      </c>
      <c r="C26" s="265" ph="1"/>
      <c r="D26" s="266"/>
      <c r="F26">
        <v>15</v>
      </c>
      <c r="G26" t="s">
        <v>180</v>
      </c>
      <c r="M26" s="264">
        <v>15</v>
      </c>
      <c r="N26" s="265" ph="1"/>
      <c r="O26" s="266"/>
    </row>
    <row r="29" spans="2:15" ht="19.8" x14ac:dyDescent="0.45">
      <c r="O29" s="211"/>
    </row>
    <row r="30" spans="2:15" ht="19.8" x14ac:dyDescent="0.45">
      <c r="O30" s="267"/>
    </row>
    <row r="31" spans="2:15" ht="19.8" x14ac:dyDescent="0.45">
      <c r="O31" s="211"/>
    </row>
    <row r="32" spans="2:15" ht="19.8" x14ac:dyDescent="0.45">
      <c r="O32" s="211"/>
    </row>
    <row r="33" spans="15:15" ht="19.8" x14ac:dyDescent="0.45">
      <c r="O33" s="211"/>
    </row>
    <row r="34" spans="15:15" ht="19.8" x14ac:dyDescent="0.45">
      <c r="O34" s="211"/>
    </row>
  </sheetData>
  <mergeCells count="12">
    <mergeCell ref="S6:AD6"/>
    <mergeCell ref="R7:AD7"/>
    <mergeCell ref="C8:D8"/>
    <mergeCell ref="N8:O8"/>
    <mergeCell ref="C9:D9"/>
    <mergeCell ref="N9:O9"/>
    <mergeCell ref="B2:D3"/>
    <mergeCell ref="M2:O3"/>
    <mergeCell ref="B5:B6"/>
    <mergeCell ref="C5:D6"/>
    <mergeCell ref="M5:M6"/>
    <mergeCell ref="N5:O6"/>
  </mergeCells>
  <phoneticPr fontId="3"/>
  <conditionalFormatting sqref="B24">
    <cfRule type="cellIs" dxfId="3" priority="3" operator="equal">
      <formula>$J$24</formula>
    </cfRule>
    <cfRule type="cellIs" dxfId="2" priority="4" operator="equal">
      <formula>$G$24</formula>
    </cfRule>
  </conditionalFormatting>
  <conditionalFormatting sqref="M24">
    <cfRule type="cellIs" dxfId="1" priority="1" operator="equal">
      <formula>$J$24</formula>
    </cfRule>
    <cfRule type="cellIs" dxfId="0" priority="2" operator="equal">
      <formula>$G$24</formula>
    </cfRule>
  </conditionalFormatting>
  <dataValidations count="16">
    <dataValidation type="list" allowBlank="1" showInputMessage="1" showErrorMessage="1" sqref="D12:D26 O12:O26" xr:uid="{C10D5CE2-223E-471D-8A62-1BFC8019A828}">
      <formula1>$F$12:$F$14</formula1>
    </dataValidation>
    <dataValidation type="list" allowBlank="1" showInputMessage="1" showErrorMessage="1" sqref="B12 M12" xr:uid="{E6BE733E-CE4C-4716-9E52-5E868DA02C26}">
      <formula1>$F$12:$G$12</formula1>
    </dataValidation>
    <dataValidation type="list" allowBlank="1" showInputMessage="1" showErrorMessage="1" sqref="B13 M13" xr:uid="{367E7F26-E2A6-422E-ABA6-70BAE8DE1A7C}">
      <formula1>F13:G13</formula1>
    </dataValidation>
    <dataValidation type="list" allowBlank="1" showInputMessage="1" showErrorMessage="1" sqref="B14 M14" xr:uid="{A6E16964-CE94-48EA-BC2B-A552D8892F7D}">
      <formula1>$F$14:$G$14</formula1>
    </dataValidation>
    <dataValidation type="list" allowBlank="1" showInputMessage="1" showErrorMessage="1" sqref="B15 M15" xr:uid="{6BFA551B-9485-40A4-869A-E01D1C71BDAC}">
      <formula1>$F$15:$G$15</formula1>
    </dataValidation>
    <dataValidation type="list" allowBlank="1" showInputMessage="1" showErrorMessage="1" sqref="B16 M16" xr:uid="{71A65BC2-556F-4104-984D-0A8FA6B64E55}">
      <formula1>$F$16:$G$16</formula1>
    </dataValidation>
    <dataValidation type="list" allowBlank="1" showInputMessage="1" showErrorMessage="1" sqref="B17 M17" xr:uid="{43F4E09F-37DB-4D48-8B5B-9598F3A3C251}">
      <formula1>$F$17:$G$17</formula1>
    </dataValidation>
    <dataValidation type="list" allowBlank="1" showInputMessage="1" showErrorMessage="1" sqref="B18 M18" xr:uid="{BF72B2B2-54A7-44EA-9FB8-B717DD85E764}">
      <formula1>$F$18:$G$18</formula1>
    </dataValidation>
    <dataValidation type="list" allowBlank="1" showInputMessage="1" showErrorMessage="1" sqref="B19 M19" xr:uid="{3BFE40B5-99D4-4B63-BC72-63C6513CD460}">
      <formula1>$F$19:$G$19</formula1>
    </dataValidation>
    <dataValidation type="list" allowBlank="1" showInputMessage="1" showErrorMessage="1" sqref="B20 M20" xr:uid="{9D8770C7-47D0-43FB-A62C-185A9CB3B0E7}">
      <formula1>$F$20:$G$20</formula1>
    </dataValidation>
    <dataValidation type="list" allowBlank="1" showInputMessage="1" showErrorMessage="1" sqref="B21 M21" xr:uid="{C0610092-9C71-4D04-B24F-AB4A2C05BF47}">
      <formula1>$F$21:$G$21</formula1>
    </dataValidation>
    <dataValidation type="list" allowBlank="1" showInputMessage="1" showErrorMessage="1" sqref="B22 M22" xr:uid="{A4567BA5-651D-4273-89C7-5E4C8AF86852}">
      <formula1>$F$22:$G$22</formula1>
    </dataValidation>
    <dataValidation type="list" allowBlank="1" showInputMessage="1" showErrorMessage="1" sqref="B23 M23" xr:uid="{4386AD78-2B99-41E4-841A-0599CFADD719}">
      <formula1>$F$23:$G$23</formula1>
    </dataValidation>
    <dataValidation type="list" allowBlank="1" showInputMessage="1" showErrorMessage="1" sqref="B25 M25" xr:uid="{61B7C7CC-D3B9-482F-892F-775B72E96AC7}">
      <formula1>$F$25:$G$25</formula1>
    </dataValidation>
    <dataValidation type="list" allowBlank="1" showInputMessage="1" showErrorMessage="1" sqref="B26 M26" xr:uid="{77E034A1-A6EF-474C-A019-CD6CE5A18B02}">
      <formula1>$F$26:$G$26</formula1>
    </dataValidation>
    <dataValidation type="list" allowBlank="1" showInputMessage="1" showErrorMessage="1" sqref="B24 M24" xr:uid="{0D19EECD-2679-430D-B0A5-D38CF1ECC097}">
      <formula1>$F$24:$K$24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入力の仕方</vt:lpstr>
      <vt:lpstr>参加申込書</vt:lpstr>
      <vt:lpstr>競泳個人男子</vt:lpstr>
      <vt:lpstr>競泳個人女子</vt:lpstr>
      <vt:lpstr>リレー</vt:lpstr>
      <vt:lpstr>水球</vt:lpstr>
      <vt:lpstr>リレー!Print_Area</vt:lpstr>
      <vt:lpstr>競泳個人女子!Print_Area</vt:lpstr>
      <vt:lpstr>競泳個人男子!Print_Area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草野　眞史</dc:creator>
  <cp:lastModifiedBy>草野　眞史</cp:lastModifiedBy>
  <cp:lastPrinted>2023-08-09T11:49:18Z</cp:lastPrinted>
  <dcterms:created xsi:type="dcterms:W3CDTF">2021-08-21T01:01:26Z</dcterms:created>
  <dcterms:modified xsi:type="dcterms:W3CDTF">2023-08-19T08:08:15Z</dcterms:modified>
</cp:coreProperties>
</file>